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4.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200" windowHeight="6470" activeTab="0"/>
  </bookViews>
  <sheets>
    <sheet name="Funding Formula Worksheet" sheetId="1" r:id="rId1"/>
    <sheet name="Budget Summary" sheetId="2" r:id="rId2"/>
    <sheet name="Budget Detail" sheetId="6" r:id="rId3"/>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<sst xmlns="http://schemas.openxmlformats.org/spreadsheetml/2006/main" count="195" uniqueCount="77">
  <si>
    <t>Family Literacy</t>
  </si>
  <si>
    <t>Program</t>
  </si>
  <si>
    <t>Corrections (225)</t>
  </si>
  <si>
    <t>Funding Stream</t>
  </si>
  <si>
    <t>Total</t>
  </si>
  <si>
    <t>Federal Base Per Student</t>
  </si>
  <si>
    <t>Rural Students</t>
  </si>
  <si>
    <t>State</t>
  </si>
  <si>
    <t>Additional Activities</t>
  </si>
  <si>
    <t>State Amount Per Student</t>
  </si>
  <si>
    <t>Amount Requested</t>
  </si>
  <si>
    <t xml:space="preserve">Corrections </t>
  </si>
  <si>
    <t>Adult General Education (231)</t>
  </si>
  <si>
    <t xml:space="preserve">State </t>
  </si>
  <si>
    <t>State Base Per Student</t>
  </si>
  <si>
    <t>Total State</t>
  </si>
  <si>
    <t>Total Federal</t>
  </si>
  <si>
    <t>TOTAL</t>
  </si>
  <si>
    <t>Adult Education Grant Application: Funding Formula Workbook</t>
  </si>
  <si>
    <t>Budget Overview</t>
  </si>
  <si>
    <t>Full Time Payroll</t>
  </si>
  <si>
    <t>Part Time Payroll</t>
  </si>
  <si>
    <t>Equipment</t>
  </si>
  <si>
    <t>Supplies</t>
  </si>
  <si>
    <t>231: General Adult Education</t>
  </si>
  <si>
    <t>225: Corrections</t>
  </si>
  <si>
    <t>AMOUNT REQUESTED</t>
  </si>
  <si>
    <t>Total Budget</t>
  </si>
  <si>
    <t>TOTALS</t>
  </si>
  <si>
    <t>Federal 231</t>
  </si>
  <si>
    <t>Staff Member</t>
  </si>
  <si>
    <t>Budget Detail</t>
  </si>
  <si>
    <t>Applicant Name:</t>
  </si>
  <si>
    <t>Applicant Name</t>
  </si>
  <si>
    <t>Total Salary</t>
  </si>
  <si>
    <t>Total Benefits</t>
  </si>
  <si>
    <t>Allocations</t>
  </si>
  <si>
    <t>Position Information</t>
  </si>
  <si>
    <t>231 Program</t>
  </si>
  <si>
    <t>231 Admin</t>
  </si>
  <si>
    <t>225 Program</t>
  </si>
  <si>
    <t>225 Admin</t>
  </si>
  <si>
    <t>State Program</t>
  </si>
  <si>
    <t>State Admin</t>
  </si>
  <si>
    <t>Title/Position</t>
  </si>
  <si>
    <t>Admin</t>
  </si>
  <si>
    <t>SUBTOTALS</t>
  </si>
  <si>
    <t xml:space="preserve">Applicant Name: </t>
  </si>
  <si>
    <t xml:space="preserve">Equipment </t>
  </si>
  <si>
    <t>Item</t>
  </si>
  <si>
    <t>Please note: Equipment is anything over $5,000 in value or any items that are "pilferable" or easily stolen (laptops, etc.)</t>
  </si>
  <si>
    <t xml:space="preserve">Total </t>
  </si>
  <si>
    <t>Funding Request Summary Sheet</t>
  </si>
  <si>
    <t xml:space="preserve">Operating </t>
  </si>
  <si>
    <t>Travel &amp; Professional Development</t>
  </si>
  <si>
    <t xml:space="preserve">Facilities </t>
  </si>
  <si>
    <t>Item Information</t>
  </si>
  <si>
    <t>Description</t>
  </si>
  <si>
    <t>Administrative Cost Percentage</t>
  </si>
  <si>
    <t>Total Amount Allocated</t>
  </si>
  <si>
    <t>Total Amount</t>
  </si>
  <si>
    <t xml:space="preserve">Activity </t>
  </si>
  <si>
    <t>Anticipated Students Served</t>
  </si>
  <si>
    <t>Rural Students (Section I Counties)</t>
  </si>
  <si>
    <t>Rural Students (Section II Counties)</t>
  </si>
  <si>
    <t>Federal 225</t>
  </si>
  <si>
    <t xml:space="preserve">Contractual </t>
  </si>
  <si>
    <t>Contractual</t>
  </si>
  <si>
    <t>Contract</t>
  </si>
  <si>
    <t>Please note if your administrative cost percentage exceeds 5%, you must address in your budget rationale why a higher administrative cost percentage is essential for your program's success.</t>
  </si>
  <si>
    <t>Training</t>
  </si>
  <si>
    <r>
      <rPr>
        <b/>
        <u val="single"/>
        <sz val="11"/>
        <color theme="1"/>
        <rFont val="Times New Roman"/>
        <family val="1"/>
      </rPr>
      <t>Instructions:</t>
    </r>
    <r>
      <rPr>
        <b/>
        <sz val="11"/>
        <color theme="1"/>
        <rFont val="Times New Roman"/>
        <family val="1"/>
      </rPr>
      <t xml:space="preserve"> </t>
    </r>
    <r>
      <rPr>
        <sz val="11"/>
        <color theme="1"/>
        <rFont val="Times New Roman"/>
        <family val="1"/>
      </rPr>
      <t xml:space="preserve">The below workbook will help you determine the amount of funding to request in each budget category.  To use the workbook, fill in the highlighted columns indicating the anticipated number of students you will serve for each activity and by rural counties. In addition, please list the amount you are requesting for family literacy and/or IET. The total amount by funding stream will automatically populate in the Funding Total Summary Sheet below.  Please note, the exact funding formula is subject to change based on the number of qualified applications received, the amount each applicant is requesting, and the amount of funding OAE receives from both the state of Georgia and the federal government. Upon notification of a grant award, all funded programs will be required to submit a post-award budget based on their actual allocations. </t>
    </r>
  </si>
  <si>
    <r>
      <t xml:space="preserve">Adult General Education (ABE/ASE) or English Language Acquisition
</t>
    </r>
    <r>
      <rPr>
        <i/>
        <sz val="11"/>
        <color theme="1"/>
        <rFont val="Times New Roman"/>
        <family val="1"/>
      </rPr>
      <t>(do not include corrections)</t>
    </r>
  </si>
  <si>
    <r>
      <rPr>
        <b/>
        <u val="single"/>
        <sz val="11"/>
        <rFont val="Times New Roman"/>
        <family val="1"/>
      </rPr>
      <t xml:space="preserve">Instructions: </t>
    </r>
    <r>
      <rPr>
        <sz val="11"/>
        <rFont val="Times New Roman"/>
        <family val="1"/>
      </rPr>
      <t xml:space="preserve">The below Budget Overview should automatically populate based on the information you enter in Funding Formula Workbook and  Budget Detail Tabs. </t>
    </r>
  </si>
  <si>
    <r>
      <rPr>
        <b/>
        <u val="single"/>
        <sz val="12"/>
        <rFont val="Times New Roman"/>
        <family val="1"/>
      </rPr>
      <t>Instructions:</t>
    </r>
    <r>
      <rPr>
        <sz val="12"/>
        <rFont val="Times New Roman"/>
        <family val="1"/>
      </rPr>
      <t xml:space="preserve"> Please complete the below tab indicating your budget plans by line item.  Please also indicate how you will allocate the funding for each item between the different budget sections you are requesting funding for. Your total budget, as well as your administrative cost percentage, will calculate on the Budget Summary Tab of this worksheet. </t>
    </r>
  </si>
  <si>
    <r>
      <t xml:space="preserve">Salary 
</t>
    </r>
    <r>
      <rPr>
        <sz val="10"/>
        <color theme="1"/>
        <rFont val="Times New Roman"/>
        <family val="1"/>
      </rPr>
      <t>(number of hours x hourly rate)</t>
    </r>
  </si>
  <si>
    <r>
      <t xml:space="preserve">Description 
</t>
    </r>
    <r>
      <rPr>
        <sz val="11"/>
        <color theme="1"/>
        <rFont val="Times New Roman"/>
        <family val="1"/>
      </rPr>
      <t>(mileage, airfare,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</si>
</sst>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2" formatCode="_(&quot;$&quot;* #,##0_);_(&quot;$&quot;* \(#,##0\);_(&quot;$&quot;* &quot;-&quot;_);_(@_)"/>
    <numFmt numFmtId="44" formatCode="_(&quot;$&quot;* #,##0.00_);_(&quot;$&quot;* \(#,##0.00\);_(&quot;$&quot;* &quot;-&quot;??_);_(@_)"/>
    <numFmt numFmtId="43" formatCode="_(* #,##0.00_);_(* \(#,##0.00\);_(* &quot;-&quot;??_);_(@_)"/>
  </numFmts>
  <fonts count="25">
    <font>
      <sz val="11"/>
      <color theme="1"/>
      <name val="Calibri"/>
      <family val="2"/>
      <scheme val="minor"/>
    </font>
    <font>
      <sz val="10"/>
      <name val="Arial"/>
      <family val="2"/>
    </font>
    <font>
      <b/>
      <sz val="14"/>
      <color theme="0"/>
      <name val="Times New Roman"/>
      <family val="1"/>
    </font>
    <font>
      <sz val="11"/>
      <color theme="1"/>
      <name val="Times New Roman"/>
      <family val="1"/>
    </font>
    <font>
      <b/>
      <sz val="11"/>
      <color theme="1"/>
      <name val="Times New Roman"/>
      <family val="1"/>
    </font>
    <font>
      <b/>
      <u val="single"/>
      <sz val="11"/>
      <color theme="1"/>
      <name val="Times New Roman"/>
      <family val="1"/>
    </font>
    <font>
      <b/>
      <sz val="14"/>
      <color theme="1"/>
      <name val="Times New Roman"/>
      <family val="1"/>
    </font>
    <font>
      <sz val="14"/>
      <color theme="1"/>
      <name val="Times New Roman"/>
      <family val="1"/>
    </font>
    <font>
      <b/>
      <sz val="12"/>
      <color theme="0"/>
      <name val="Times New Roman"/>
      <family val="1"/>
    </font>
    <font>
      <b/>
      <sz val="11"/>
      <color theme="0"/>
      <name val="Times New Roman"/>
      <family val="1"/>
    </font>
    <font>
      <i/>
      <sz val="11"/>
      <color theme="1"/>
      <name val="Times New Roman"/>
      <family val="1"/>
    </font>
    <font>
      <b/>
      <sz val="12"/>
      <name val="Times New Roman"/>
      <family val="1"/>
    </font>
    <font>
      <sz val="11"/>
      <name val="Times New Roman"/>
      <family val="1"/>
    </font>
    <font>
      <b/>
      <u val="single"/>
      <sz val="11"/>
      <name val="Times New Roman"/>
      <family val="1"/>
    </font>
    <font>
      <i/>
      <sz val="10"/>
      <color theme="1"/>
      <name val="Times New Roman"/>
      <family val="1"/>
    </font>
    <font>
      <sz val="12"/>
      <name val="Times New Roman"/>
      <family val="1"/>
    </font>
    <font>
      <b/>
      <u val="single"/>
      <sz val="12"/>
      <name val="Times New Roman"/>
      <family val="1"/>
    </font>
    <font>
      <sz val="10"/>
      <color theme="1"/>
      <name val="Times New Roman"/>
      <family val="1"/>
    </font>
    <font>
      <i/>
      <sz val="12"/>
      <name val="Times New Roman"/>
      <family val="1"/>
    </font>
    <font>
      <sz val="11"/>
      <color theme="1"/>
      <name val="Calibri"/>
      <family val="2"/>
    </font>
    <font>
      <sz val="11"/>
      <color theme="0"/>
      <name val="Calibri"/>
      <family val="2"/>
    </font>
    <font>
      <sz val="11"/>
      <color theme="0"/>
      <name val="Calibri"/>
      <family val="2"/>
      <scheme val="minor"/>
    </font>
    <font>
      <b/>
      <u val="single"/>
      <sz val="11"/>
      <color theme="9" tint="-0.25"/>
      <name val="Times New Roman"/>
      <family val="2"/>
    </font>
    <font>
      <b/>
      <sz val="11"/>
      <color theme="1"/>
      <name val="Calibri"/>
      <family val="2"/>
    </font>
    <font>
      <b/>
      <u val="single"/>
      <sz val="11"/>
      <color theme="9" tint="-0.25"/>
      <name val="Calibri"/>
      <family val="2"/>
    </font>
  </fonts>
  <fills count="13">
    <fill>
      <patternFill/>
    </fill>
    <fill>
      <patternFill patternType="gray125"/>
    </fill>
    <fill>
      <patternFill patternType="solid">
        <fgColor theme="0" tint="-0.04997999966144562"/>
        <bgColor indexed="64"/>
      </patternFill>
    </fill>
    <fill>
      <patternFill patternType="solid">
        <fgColor rgb="FF004E6D"/>
        <bgColor indexed="64"/>
      </patternFill>
    </fill>
    <fill>
      <patternFill patternType="solid">
        <fgColor rgb="FFFFCCCC"/>
        <bgColor indexed="64"/>
      </patternFill>
    </fill>
    <fill>
      <patternFill patternType="solid">
        <fgColor rgb="FF00719E"/>
        <bgColor indexed="64"/>
      </patternFill>
    </fill>
    <fill>
      <patternFill patternType="solid">
        <fgColor theme="2"/>
        <bgColor indexed="64"/>
      </patternFill>
    </fill>
    <fill>
      <patternFill patternType="solid">
        <fgColor rgb="FFFFFF00"/>
        <bgColor indexed="64"/>
      </patternFill>
    </fill>
    <fill>
      <patternFill patternType="solid">
        <fgColor rgb="FF2BA7C2"/>
        <bgColor indexed="64"/>
      </patternFill>
    </fill>
    <fill>
      <patternFill patternType="solid">
        <fgColor rgb="FF002060"/>
        <bgColor indexed="64"/>
      </patternFill>
    </fill>
    <fill>
      <patternFill patternType="solid">
        <fgColor theme="0" tint="-0.24997000396251678"/>
        <bgColor indexed="64"/>
      </patternFill>
    </fill>
    <fill>
      <patternFill patternType="solid">
        <fgColor rgb="FFFFE5E5"/>
        <bgColor indexed="64"/>
      </patternFill>
    </fill>
    <fill>
      <patternFill patternType="solid">
        <fgColor rgb="FF76CCE0"/>
        <bgColor indexed="64"/>
      </patternFill>
    </fill>
  </fills>
  <borders count="43">
    <border>
      <left/>
      <right/>
      <top/>
      <bottom/>
      <diagonal/>
    </border>
    <border>
      <left style="thick"/>
      <right/>
      <top style="thick"/>
      <bottom/>
    </border>
    <border>
      <left/>
      <right/>
      <top style="thick"/>
      <bottom/>
    </border>
    <border>
      <left/>
      <right style="thick"/>
      <top style="thick"/>
      <bottom/>
    </border>
    <border>
      <left style="thick"/>
      <right style="thick"/>
      <top style="thick"/>
      <bottom style="thick"/>
    </border>
    <border>
      <left/>
      <right style="thick"/>
      <top/>
      <bottom/>
    </border>
    <border>
      <left style="thick"/>
      <right/>
      <top/>
      <bottom/>
    </border>
    <border>
      <left style="thick"/>
      <right style="thin"/>
      <top style="thin"/>
      <bottom style="thin"/>
    </border>
    <border>
      <left style="thin"/>
      <right style="thick"/>
      <top style="thin"/>
      <bottom style="thin"/>
    </border>
    <border>
      <left style="thick"/>
      <right style="thin"/>
      <top style="thin"/>
      <bottom style="thick"/>
    </border>
    <border>
      <left style="thin"/>
      <right style="thick"/>
      <top style="thin"/>
      <bottom style="thick"/>
    </border>
    <border>
      <left style="thick"/>
      <right/>
      <top/>
      <bottom style="thick"/>
    </border>
    <border>
      <left/>
      <right/>
      <top/>
      <bottom style="thick"/>
    </border>
    <border>
      <left/>
      <right style="thick"/>
      <top/>
      <bottom style="thick"/>
    </border>
    <border>
      <left style="thick"/>
      <right style="thin"/>
      <top/>
      <bottom style="thin"/>
    </border>
    <border>
      <left style="thin"/>
      <right style="thin"/>
      <top/>
      <bottom style="thin"/>
    </border>
    <border>
      <left style="thin"/>
      <right style="thin"/>
      <top/>
      <bottom/>
    </border>
    <border>
      <left style="thin"/>
      <right style="thin"/>
      <top style="thin"/>
      <bottom style="thin"/>
    </border>
    <border>
      <left style="thin"/>
      <right style="thin"/>
      <top style="thin"/>
      <bottom style="thick"/>
    </border>
    <border>
      <left/>
      <right/>
      <top/>
      <bottom style="thin"/>
    </border>
    <border>
      <left/>
      <right style="thin"/>
      <top style="thin"/>
      <bottom style="thin"/>
    </border>
    <border>
      <left style="thin"/>
      <right/>
      <top style="thin"/>
      <bottom style="thin"/>
    </border>
    <border>
      <left style="thick"/>
      <right style="thin"/>
      <top style="thick"/>
      <bottom style="thin"/>
    </border>
    <border>
      <left/>
      <right style="thick"/>
      <top style="thick"/>
      <bottom style="thin"/>
    </border>
    <border>
      <left style="thin"/>
      <right style="thick"/>
      <top style="thick"/>
      <bottom style="thin"/>
    </border>
    <border>
      <left/>
      <right style="thick"/>
      <top style="thin"/>
      <bottom style="thin"/>
    </border>
    <border>
      <left/>
      <right/>
      <top style="thin"/>
      <bottom style="thin"/>
    </border>
    <border>
      <left/>
      <right style="thin"/>
      <top style="thin"/>
      <bottom/>
    </border>
    <border>
      <left style="thin"/>
      <right style="thin"/>
      <top style="thin"/>
      <bottom/>
    </border>
    <border>
      <left style="thin"/>
      <right/>
      <top style="thin"/>
      <bottom/>
    </border>
    <border>
      <left style="thin"/>
      <right style="thick"/>
      <top style="thin"/>
      <bottom/>
    </border>
    <border>
      <left style="thick"/>
      <right style="thin"/>
      <top style="thin"/>
      <bottom/>
    </border>
    <border>
      <left/>
      <right/>
      <top style="thin"/>
      <bottom/>
    </border>
    <border>
      <left/>
      <right/>
      <top style="thick"/>
      <bottom style="thick"/>
    </border>
    <border>
      <left style="thick"/>
      <right/>
      <top style="thick"/>
      <bottom style="thick"/>
    </border>
    <border>
      <left/>
      <right style="thick"/>
      <top style="thick"/>
      <bottom style="thick"/>
    </border>
    <border>
      <left style="thin"/>
      <right/>
      <top style="thick"/>
      <bottom/>
    </border>
    <border>
      <left style="thick"/>
      <right/>
      <top style="thick"/>
      <bottom style="thin"/>
    </border>
    <border>
      <left/>
      <right/>
      <top style="thick"/>
      <bottom style="thin"/>
    </border>
    <border>
      <left style="thin"/>
      <right/>
      <top/>
      <bottom/>
    </border>
    <border>
      <left style="thin"/>
      <right/>
      <top style="thin"/>
      <bottom style="thick"/>
    </border>
    <border>
      <left/>
      <right/>
      <top style="thin"/>
      <bottom style="thick"/>
    </border>
    <border>
      <left style="thick"/>
      <right/>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7">
    <xf numFmtId="0" fontId="0" fillId="0" borderId="0" xfId="0"/>
    <xf numFmtId="0" fontId="3"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2" fillId="3" borderId="4" xfId="0" applyFont="1" applyFill="1" applyBorder="1" applyAlignment="1">
      <alignment horizontal="center"/>
    </xf>
    <xf numFmtId="0" fontId="3" fillId="2" borderId="0" xfId="0" applyFont="1" applyFill="1" applyBorder="1"/>
    <xf numFmtId="0" fontId="3" fillId="2" borderId="5" xfId="0" applyFont="1" applyFill="1" applyBorder="1"/>
    <xf numFmtId="0" fontId="3" fillId="2" borderId="6" xfId="0" applyFont="1" applyFill="1" applyBorder="1"/>
    <xf numFmtId="0" fontId="6" fillId="0" borderId="7" xfId="0" applyFont="1" applyBorder="1" applyAlignment="1">
      <alignment horizontal="left"/>
    </xf>
    <xf numFmtId="44" fontId="7" fillId="0" borderId="8" xfId="0" applyNumberFormat="1" applyFont="1" applyBorder="1"/>
    <xf numFmtId="0" fontId="6" fillId="4" borderId="9" xfId="0" applyFont="1" applyFill="1" applyBorder="1" applyAlignment="1">
      <alignment horizontal="left"/>
    </xf>
    <xf numFmtId="44" fontId="6" fillId="4" borderId="10" xfId="0" applyNumberFormat="1" applyFont="1" applyFill="1" applyBorder="1"/>
    <xf numFmtId="0" fontId="4" fillId="2" borderId="6" xfId="0" applyFont="1" applyFill="1" applyBorder="1"/>
    <xf numFmtId="44" fontId="4" fillId="2" borderId="0" xfId="0" applyNumberFormat="1" applyFont="1" applyFill="1" applyBorder="1"/>
    <xf numFmtId="0" fontId="4" fillId="2" borderId="11" xfId="0" applyFont="1" applyFill="1" applyBorder="1"/>
    <xf numFmtId="44" fontId="4" fillId="2" borderId="12" xfId="0" applyNumberFormat="1" applyFont="1" applyFill="1" applyBorder="1"/>
    <xf numFmtId="0" fontId="3" fillId="2" borderId="12" xfId="0" applyFont="1" applyFill="1" applyBorder="1"/>
    <xf numFmtId="0" fontId="3" fillId="2" borderId="13" xfId="0" applyFont="1" applyFill="1" applyBorder="1"/>
    <xf numFmtId="0" fontId="4" fillId="0" borderId="0" xfId="0" applyFont="1" applyFill="1" applyBorder="1"/>
    <xf numFmtId="44" fontId="4" fillId="0" borderId="0" xfId="0" applyNumberFormat="1" applyFont="1" applyFill="1" applyBorder="1"/>
    <xf numFmtId="0" fontId="4" fillId="2" borderId="1" xfId="0" applyFont="1" applyFill="1" applyBorder="1"/>
    <xf numFmtId="44" fontId="4" fillId="2" borderId="2" xfId="0" applyNumberFormat="1" applyFont="1" applyFill="1" applyBorder="1"/>
    <xf numFmtId="0" fontId="8" fillId="5" borderId="14" xfId="0" applyFont="1" applyFill="1" applyBorder="1" applyAlignment="1">
      <alignment horizontal="center" vertical="center" wrapText="1"/>
    </xf>
    <xf numFmtId="0" fontId="8" fillId="5" borderId="15"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 fillId="0" borderId="0" xfId="0" applyFont="1" applyAlignment="1">
      <alignment horizontal="center" vertical="center" wrapText="1"/>
    </xf>
    <xf numFmtId="0" fontId="4" fillId="6" borderId="7" xfId="0" applyFont="1" applyFill="1" applyBorder="1" applyAlignment="1">
      <alignment horizontal="center" vertical="center" wrapText="1"/>
    </xf>
    <xf numFmtId="0" fontId="3" fillId="0" borderId="17" xfId="0" applyFont="1" applyBorder="1" applyAlignment="1">
      <alignment horizontal="center" vertical="center"/>
    </xf>
    <xf numFmtId="0" fontId="3" fillId="7" borderId="17" xfId="0" applyFont="1" applyFill="1" applyBorder="1" applyAlignment="1">
      <alignment horizontal="center" vertical="center"/>
    </xf>
    <xf numFmtId="44" fontId="3" fillId="0" borderId="17" xfId="0" applyNumberFormat="1" applyFont="1" applyBorder="1" applyAlignment="1" applyProtection="1">
      <alignment horizontal="center" vertical="center"/>
      <protection/>
    </xf>
    <xf numFmtId="44" fontId="3" fillId="4" borderId="8" xfId="0" applyNumberFormat="1" applyFont="1" applyFill="1" applyBorder="1" applyAlignment="1" applyProtection="1">
      <alignment horizontal="center" vertical="center"/>
      <protection/>
    </xf>
    <xf numFmtId="0" fontId="3" fillId="0" borderId="0" xfId="0" applyFont="1" applyAlignment="1">
      <alignment horizontal="center" vertical="center"/>
    </xf>
    <xf numFmtId="0" fontId="4" fillId="6" borderId="7" xfId="0" applyFont="1" applyFill="1" applyBorder="1" applyAlignment="1">
      <alignment horizontal="center" vertical="center"/>
    </xf>
    <xf numFmtId="44" fontId="3" fillId="0" borderId="0" xfId="0" applyNumberFormat="1" applyFont="1" applyAlignment="1">
      <alignment horizontal="center" vertical="center"/>
    </xf>
    <xf numFmtId="0" fontId="3" fillId="2" borderId="6" xfId="0" applyFont="1" applyFill="1" applyBorder="1" applyAlignment="1">
      <alignment horizontal="left"/>
    </xf>
    <xf numFmtId="0" fontId="3" fillId="2" borderId="0" xfId="0" applyFont="1" applyFill="1" applyBorder="1" applyAlignment="1">
      <alignment horizontal="center"/>
    </xf>
    <xf numFmtId="0" fontId="3" fillId="2" borderId="0" xfId="0" applyFont="1" applyFill="1" applyBorder="1" applyAlignment="1">
      <alignment horizontal="left"/>
    </xf>
    <xf numFmtId="44" fontId="3" fillId="2" borderId="0" xfId="0" applyNumberFormat="1" applyFont="1" applyFill="1" applyBorder="1" applyAlignment="1">
      <alignment horizontal="left"/>
    </xf>
    <xf numFmtId="0" fontId="8" fillId="5" borderId="7"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3" fillId="0" borderId="17" xfId="0" applyFont="1" applyBorder="1" applyAlignment="1">
      <alignment horizontal="center"/>
    </xf>
    <xf numFmtId="0" fontId="12" fillId="7" borderId="17" xfId="0" applyFont="1" applyFill="1" applyBorder="1" applyAlignment="1">
      <alignment horizontal="center" vertical="center" wrapText="1"/>
    </xf>
    <xf numFmtId="44" fontId="12" fillId="0" borderId="17" xfId="0" applyNumberFormat="1" applyFont="1" applyFill="1" applyBorder="1" applyAlignment="1">
      <alignment horizontal="center" vertical="center" wrapText="1"/>
    </xf>
    <xf numFmtId="44" fontId="12" fillId="4" borderId="17" xfId="0" applyNumberFormat="1" applyFont="1" applyFill="1" applyBorder="1" applyAlignment="1">
      <alignment horizontal="center" vertical="center" wrapText="1"/>
    </xf>
    <xf numFmtId="0" fontId="4" fillId="0" borderId="7" xfId="0" applyFont="1" applyBorder="1"/>
    <xf numFmtId="0" fontId="3" fillId="7" borderId="17" xfId="0" applyFont="1" applyFill="1" applyBorder="1" applyAlignment="1">
      <alignment horizontal="center"/>
    </xf>
    <xf numFmtId="44" fontId="3" fillId="0" borderId="17" xfId="0" applyNumberFormat="1" applyFont="1" applyBorder="1"/>
    <xf numFmtId="44" fontId="3" fillId="4" borderId="17" xfId="0" applyNumberFormat="1" applyFont="1" applyFill="1" applyBorder="1"/>
    <xf numFmtId="0" fontId="8" fillId="8" borderId="7" xfId="0" applyFont="1" applyFill="1" applyBorder="1" applyAlignment="1">
      <alignment horizontal="center"/>
    </xf>
    <xf numFmtId="0" fontId="8" fillId="8" borderId="17" xfId="0" applyFont="1" applyFill="1" applyBorder="1" applyAlignment="1">
      <alignment horizontal="center"/>
    </xf>
    <xf numFmtId="0" fontId="4" fillId="0" borderId="9" xfId="0" applyFont="1" applyBorder="1"/>
    <xf numFmtId="0" fontId="3" fillId="0" borderId="18" xfId="0" applyFont="1" applyBorder="1" applyAlignment="1">
      <alignment horizontal="center"/>
    </xf>
    <xf numFmtId="44" fontId="3" fillId="7" borderId="18" xfId="0" applyNumberFormat="1" applyFont="1" applyFill="1" applyBorder="1"/>
    <xf numFmtId="0" fontId="8" fillId="0" borderId="15" xfId="0" applyFont="1" applyFill="1" applyBorder="1" applyAlignment="1">
      <alignment horizontal="center" vertical="center" wrapText="1"/>
    </xf>
    <xf numFmtId="0" fontId="8" fillId="3" borderId="0" xfId="0" applyFont="1" applyFill="1"/>
    <xf numFmtId="0" fontId="8" fillId="0" borderId="0" xfId="0" applyFont="1" applyFill="1"/>
    <xf numFmtId="0" fontId="3" fillId="0" borderId="19" xfId="0" applyFont="1" applyBorder="1" applyAlignment="1">
      <alignment horizontal="left"/>
    </xf>
    <xf numFmtId="0" fontId="3" fillId="6" borderId="17" xfId="0" applyFont="1" applyFill="1" applyBorder="1" applyAlignment="1">
      <alignment wrapText="1"/>
    </xf>
    <xf numFmtId="0" fontId="8" fillId="9" borderId="17" xfId="0" applyFont="1" applyFill="1" applyBorder="1" applyAlignment="1">
      <alignment horizontal="center" vertical="center" wrapText="1"/>
    </xf>
    <xf numFmtId="0" fontId="3" fillId="0" borderId="0" xfId="0" applyFont="1" applyAlignment="1">
      <alignment wrapText="1"/>
    </xf>
    <xf numFmtId="0" fontId="4" fillId="6" borderId="17" xfId="0" applyFont="1" applyFill="1" applyBorder="1"/>
    <xf numFmtId="44" fontId="4" fillId="4" borderId="17" xfId="0" applyNumberFormat="1" applyFont="1" applyFill="1" applyBorder="1"/>
    <xf numFmtId="0" fontId="3" fillId="2" borderId="17" xfId="0" applyFont="1" applyFill="1" applyBorder="1"/>
    <xf numFmtId="0" fontId="4" fillId="10" borderId="17" xfId="0" applyFont="1" applyFill="1" applyBorder="1" applyAlignment="1">
      <alignment horizontal="center" wrapText="1"/>
    </xf>
    <xf numFmtId="0" fontId="4" fillId="2" borderId="17" xfId="0" applyFont="1" applyFill="1" applyBorder="1" applyAlignment="1">
      <alignment horizontal="center" wrapText="1"/>
    </xf>
    <xf numFmtId="0" fontId="4" fillId="11" borderId="17" xfId="0" applyFont="1" applyFill="1" applyBorder="1"/>
    <xf numFmtId="44" fontId="4" fillId="11" borderId="17" xfId="0" applyNumberFormat="1" applyFont="1" applyFill="1" applyBorder="1"/>
    <xf numFmtId="0" fontId="4" fillId="4" borderId="17" xfId="0" applyFont="1" applyFill="1" applyBorder="1"/>
    <xf numFmtId="0" fontId="12" fillId="0" borderId="0" xfId="0" applyFont="1" applyFill="1" applyAlignment="1">
      <alignment vertical="center" wrapText="1"/>
    </xf>
    <xf numFmtId="0" fontId="4" fillId="6" borderId="20" xfId="0" applyFont="1" applyFill="1" applyBorder="1" applyAlignment="1">
      <alignment horizontal="center"/>
    </xf>
    <xf numFmtId="0" fontId="4" fillId="6" borderId="17" xfId="0" applyFont="1" applyFill="1" applyBorder="1" applyAlignment="1">
      <alignment horizontal="center"/>
    </xf>
    <xf numFmtId="0" fontId="4" fillId="6" borderId="21" xfId="0" applyFont="1" applyFill="1" applyBorder="1" applyAlignment="1">
      <alignment horizontal="center"/>
    </xf>
    <xf numFmtId="0" fontId="4" fillId="6" borderId="8" xfId="0" applyFont="1" applyFill="1" applyBorder="1" applyAlignment="1">
      <alignment horizontal="center"/>
    </xf>
    <xf numFmtId="0" fontId="4" fillId="6" borderId="22" xfId="0" applyFont="1" applyFill="1" applyBorder="1" applyAlignment="1">
      <alignment horizontal="center"/>
    </xf>
    <xf numFmtId="0" fontId="4" fillId="6" borderId="23" xfId="0" applyFont="1" applyFill="1" applyBorder="1" applyAlignment="1">
      <alignment horizontal="center"/>
    </xf>
    <xf numFmtId="0" fontId="4" fillId="6" borderId="24" xfId="0" applyFont="1" applyFill="1" applyBorder="1" applyAlignment="1">
      <alignment horizontal="center"/>
    </xf>
    <xf numFmtId="0" fontId="4" fillId="6" borderId="4" xfId="0" applyFont="1" applyFill="1" applyBorder="1" applyAlignment="1">
      <alignment horizontal="center"/>
    </xf>
    <xf numFmtId="0" fontId="4" fillId="0" borderId="20" xfId="0" applyFont="1" applyBorder="1"/>
    <xf numFmtId="0" fontId="3" fillId="0" borderId="20" xfId="0" applyFont="1" applyBorder="1"/>
    <xf numFmtId="6" fontId="3" fillId="0" borderId="21" xfId="0" applyNumberFormat="1" applyFont="1" applyBorder="1"/>
    <xf numFmtId="44" fontId="3" fillId="0" borderId="8" xfId="0" applyNumberFormat="1" applyFont="1" applyBorder="1"/>
    <xf numFmtId="44" fontId="3" fillId="0" borderId="7" xfId="0" applyNumberFormat="1" applyFont="1" applyBorder="1"/>
    <xf numFmtId="44" fontId="3" fillId="0" borderId="25" xfId="0" applyNumberFormat="1" applyFont="1" applyBorder="1"/>
    <xf numFmtId="44" fontId="3" fillId="0" borderId="19" xfId="0" applyNumberFormat="1" applyFont="1" applyBorder="1"/>
    <xf numFmtId="44" fontId="3" fillId="0" borderId="21" xfId="0" applyNumberFormat="1" applyFont="1" applyBorder="1"/>
    <xf numFmtId="44" fontId="3" fillId="0" borderId="26" xfId="0" applyNumberFormat="1" applyFont="1" applyBorder="1"/>
    <xf numFmtId="0" fontId="4" fillId="4" borderId="27" xfId="0" applyFont="1" applyFill="1" applyBorder="1"/>
    <xf numFmtId="44" fontId="4" fillId="4" borderId="28" xfId="0" applyNumberFormat="1" applyFont="1" applyFill="1" applyBorder="1"/>
    <xf numFmtId="42" fontId="4" fillId="4" borderId="29" xfId="0" applyNumberFormat="1" applyFont="1" applyFill="1" applyBorder="1"/>
    <xf numFmtId="44" fontId="4" fillId="4" borderId="30" xfId="0" applyNumberFormat="1" applyFont="1" applyFill="1" applyBorder="1"/>
    <xf numFmtId="44" fontId="4" fillId="4" borderId="31" xfId="0" applyNumberFormat="1" applyFont="1" applyFill="1" applyBorder="1"/>
    <xf numFmtId="44" fontId="4" fillId="4" borderId="32" xfId="0" applyNumberFormat="1" applyFont="1" applyFill="1" applyBorder="1"/>
    <xf numFmtId="0" fontId="3" fillId="0" borderId="0" xfId="0" applyFont="1" applyFill="1"/>
    <xf numFmtId="0" fontId="4" fillId="6" borderId="2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 fillId="6" borderId="23" xfId="0" applyFont="1" applyFill="1" applyBorder="1" applyAlignment="1">
      <alignment horizontal="center" vertical="center" wrapText="1"/>
    </xf>
    <xf numFmtId="0" fontId="4" fillId="6" borderId="24" xfId="0" applyFont="1" applyFill="1" applyBorder="1" applyAlignment="1">
      <alignment horizontal="center" vertical="center" wrapText="1"/>
    </xf>
    <xf numFmtId="0" fontId="4" fillId="6" borderId="26" xfId="0" applyFont="1" applyFill="1" applyBorder="1" applyAlignment="1">
      <alignment horizontal="center" vertical="center" wrapText="1"/>
    </xf>
    <xf numFmtId="0" fontId="3" fillId="0" borderId="0" xfId="0" applyFont="1" applyAlignment="1">
      <alignment vertical="center" wrapText="1"/>
    </xf>
    <xf numFmtId="44" fontId="4" fillId="4" borderId="29" xfId="0" applyNumberFormat="1" applyFont="1" applyFill="1" applyBorder="1"/>
    <xf numFmtId="0" fontId="8" fillId="0" borderId="0" xfId="0" applyFont="1" applyFill="1" applyBorder="1" applyAlignment="1">
      <alignment/>
    </xf>
    <xf numFmtId="0" fontId="18" fillId="6" borderId="33" xfId="0" applyFont="1" applyFill="1" applyBorder="1" applyAlignment="1">
      <alignment/>
    </xf>
    <xf numFmtId="0" fontId="18" fillId="0" borderId="0" xfId="0" applyFont="1" applyFill="1" applyBorder="1" applyAlignment="1">
      <alignment/>
    </xf>
    <xf numFmtId="0" fontId="3" fillId="0" borderId="20" xfId="0" applyNumberFormat="1" applyFont="1" applyBorder="1"/>
    <xf numFmtId="44" fontId="4" fillId="4" borderId="27" xfId="0" applyNumberFormat="1" applyFont="1" applyFill="1" applyBorder="1"/>
    <xf numFmtId="0" fontId="8" fillId="0" borderId="0" xfId="0" applyFont="1" applyFill="1" applyBorder="1" applyAlignment="1">
      <alignment horizontal="center"/>
    </xf>
    <xf numFmtId="44" fontId="3" fillId="0" borderId="20" xfId="0" applyNumberFormat="1" applyFont="1" applyBorder="1"/>
    <xf numFmtId="44" fontId="4" fillId="4" borderId="26" xfId="0" applyNumberFormat="1" applyFont="1" applyFill="1" applyBorder="1"/>
    <xf numFmtId="0" fontId="3" fillId="0" borderId="20" xfId="0" applyFont="1" applyBorder="1" applyAlignment="1">
      <alignment wrapText="1"/>
    </xf>
    <xf numFmtId="44" fontId="3" fillId="0" borderId="20" xfId="0" applyNumberFormat="1" applyFont="1" applyBorder="1" applyAlignment="1">
      <alignment wrapText="1"/>
    </xf>
    <xf numFmtId="44" fontId="3" fillId="0" borderId="7" xfId="0" applyNumberFormat="1" applyFont="1" applyBorder="1" applyAlignment="1">
      <alignment wrapText="1"/>
    </xf>
    <xf numFmtId="44" fontId="3" fillId="0" borderId="25" xfId="0" applyNumberFormat="1" applyFont="1" applyBorder="1" applyAlignment="1">
      <alignment wrapText="1"/>
    </xf>
    <xf numFmtId="44" fontId="3" fillId="0" borderId="8" xfId="0" applyNumberFormat="1" applyFont="1" applyBorder="1" applyAlignment="1">
      <alignment wrapText="1"/>
    </xf>
    <xf numFmtId="44" fontId="3" fillId="0" borderId="26" xfId="0" applyNumberFormat="1" applyFont="1" applyBorder="1" applyAlignment="1">
      <alignment wrapText="1"/>
    </xf>
    <xf numFmtId="0" fontId="4" fillId="0" borderId="20" xfId="0" applyFont="1" applyBorder="1" applyAlignment="1">
      <alignment wrapText="1"/>
    </xf>
    <xf numFmtId="0" fontId="8" fillId="12" borderId="1" xfId="0" applyFont="1" applyFill="1" applyBorder="1" applyAlignment="1">
      <alignment/>
    </xf>
    <xf numFmtId="0" fontId="8" fillId="12" borderId="2" xfId="0" applyFont="1" applyFill="1" applyBorder="1" applyAlignment="1">
      <alignment/>
    </xf>
    <xf numFmtId="43" fontId="3" fillId="0" borderId="20" xfId="0" applyNumberFormat="1" applyFont="1" applyBorder="1" applyAlignment="1">
      <alignment wrapText="1"/>
    </xf>
    <xf numFmtId="0" fontId="2" fillId="3" borderId="34" xfId="0" applyFont="1" applyFill="1" applyBorder="1" applyAlignment="1">
      <alignment horizontal="center"/>
    </xf>
    <xf numFmtId="0" fontId="2" fillId="3" borderId="33" xfId="0" applyFont="1" applyFill="1" applyBorder="1" applyAlignment="1">
      <alignment horizontal="center"/>
    </xf>
    <xf numFmtId="0" fontId="2" fillId="3" borderId="35" xfId="0" applyFont="1" applyFill="1" applyBorder="1" applyAlignment="1">
      <alignment horizontal="center"/>
    </xf>
    <xf numFmtId="0" fontId="2" fillId="3" borderId="22" xfId="0" applyFont="1" applyFill="1" applyBorder="1" applyAlignment="1">
      <alignment horizontal="center"/>
    </xf>
    <xf numFmtId="0" fontId="2" fillId="3" borderId="24" xfId="0" applyFont="1" applyFill="1" applyBorder="1" applyAlignment="1">
      <alignment horizontal="center"/>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 xfId="0" applyFont="1" applyFill="1" applyBorder="1" applyAlignment="1">
      <alignment horizontal="center"/>
    </xf>
    <xf numFmtId="0" fontId="14" fillId="0" borderId="0" xfId="0" applyFont="1" applyBorder="1" applyAlignment="1">
      <alignment horizontal="left" vertical="center" wrapText="1"/>
    </xf>
    <xf numFmtId="0" fontId="14" fillId="0" borderId="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10" fontId="3" fillId="0" borderId="36" xfId="0" applyNumberFormat="1" applyFont="1" applyBorder="1" applyAlignment="1">
      <alignment horizontal="center"/>
    </xf>
    <xf numFmtId="10" fontId="3" fillId="0" borderId="3" xfId="0" applyNumberFormat="1" applyFont="1" applyBorder="1" applyAlignment="1">
      <alignment horizontal="center"/>
    </xf>
    <xf numFmtId="0" fontId="4" fillId="6" borderId="1"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11" xfId="0" applyFont="1" applyFill="1" applyBorder="1" applyAlignment="1">
      <alignment horizontal="center" vertical="center"/>
    </xf>
    <xf numFmtId="0" fontId="12" fillId="0" borderId="0" xfId="0" applyFont="1" applyFill="1" applyAlignment="1">
      <alignment horizontal="left" vertical="center" wrapText="1"/>
    </xf>
    <xf numFmtId="0" fontId="2" fillId="3" borderId="0" xfId="0" applyFont="1" applyFill="1" applyAlignment="1">
      <alignment horizontal="center"/>
    </xf>
    <xf numFmtId="0" fontId="3" fillId="0" borderId="19" xfId="0" applyFont="1" applyBorder="1" applyAlignment="1">
      <alignment horizontal="left"/>
    </xf>
    <xf numFmtId="44" fontId="4" fillId="4" borderId="17" xfId="0" applyNumberFormat="1" applyFont="1" applyFill="1" applyBorder="1" applyAlignment="1">
      <alignment horizontal="center"/>
    </xf>
    <xf numFmtId="0" fontId="8" fillId="5" borderId="17"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8" borderId="17" xfId="0" applyFont="1" applyFill="1" applyBorder="1" applyAlignment="1">
      <alignment horizontal="center" vertical="center" wrapText="1"/>
    </xf>
    <xf numFmtId="44" fontId="4" fillId="4" borderId="17" xfId="0" applyNumberFormat="1" applyFont="1" applyFill="1" applyBorder="1" applyAlignment="1">
      <alignment horizontal="center" wrapText="1"/>
    </xf>
    <xf numFmtId="0" fontId="4" fillId="4" borderId="17" xfId="0" applyFont="1" applyFill="1" applyBorder="1" applyAlignment="1">
      <alignment horizontal="center" wrapText="1"/>
    </xf>
    <xf numFmtId="0" fontId="8" fillId="12" borderId="37" xfId="0" applyFont="1" applyFill="1" applyBorder="1" applyAlignment="1">
      <alignment horizontal="center"/>
    </xf>
    <xf numFmtId="0" fontId="8" fillId="12" borderId="38" xfId="0" applyFont="1" applyFill="1" applyBorder="1" applyAlignment="1">
      <alignment horizontal="center"/>
    </xf>
    <xf numFmtId="0" fontId="8" fillId="8" borderId="0" xfId="0" applyFont="1" applyFill="1" applyBorder="1" applyAlignment="1">
      <alignment horizontal="center"/>
    </xf>
    <xf numFmtId="0" fontId="8" fillId="3" borderId="39" xfId="0" applyFont="1" applyFill="1" applyBorder="1" applyAlignment="1">
      <alignment horizontal="center"/>
    </xf>
    <xf numFmtId="0" fontId="8" fillId="3" borderId="0" xfId="0" applyFont="1" applyFill="1" applyBorder="1" applyAlignment="1">
      <alignment horizontal="center"/>
    </xf>
    <xf numFmtId="0" fontId="8" fillId="3" borderId="40" xfId="0" applyFont="1" applyFill="1" applyBorder="1" applyAlignment="1">
      <alignment horizontal="center"/>
    </xf>
    <xf numFmtId="0" fontId="8" fillId="3" borderId="41" xfId="0" applyFont="1" applyFill="1" applyBorder="1" applyAlignment="1">
      <alignment horizontal="center"/>
    </xf>
    <xf numFmtId="0" fontId="8" fillId="8" borderId="2" xfId="0" applyFont="1" applyFill="1" applyBorder="1" applyAlignment="1">
      <alignment horizontal="center"/>
    </xf>
    <xf numFmtId="0" fontId="15" fillId="0" borderId="0" xfId="0" applyFont="1" applyFill="1" applyAlignment="1">
      <alignment horizontal="left" vertical="center" wrapText="1"/>
    </xf>
    <xf numFmtId="0" fontId="8" fillId="12" borderId="42" xfId="0" applyFont="1" applyFill="1" applyBorder="1" applyAlignment="1">
      <alignment horizontal="center"/>
    </xf>
    <xf numFmtId="0" fontId="8" fillId="12" borderId="19" xfId="0" applyFont="1" applyFill="1" applyBorder="1" applyAlignment="1">
      <alignment horizontal="center"/>
    </xf>
    <xf numFmtId="0" fontId="8" fillId="8" borderId="12" xfId="0" applyFont="1" applyFill="1" applyBorder="1" applyAlignment="1">
      <alignment horizontal="center"/>
    </xf>
    <xf numFmtId="0" fontId="3" fillId="0" borderId="0" xfId="0" applyFont="1" applyAlignment="1">
      <alignment horizontal="left"/>
    </xf>
    <xf numFmtId="0" fontId="4" fillId="0" borderId="0" xfId="0" applyFont="1" applyFill="1" applyBorder="1"/>
    <xf numFmtId="44" fontId="4" fillId="0" borderId="0" xfId="0" applyNumberFormat="1" applyFont="1" applyFill="1" applyBorder="1"/>
    <xf numFmtId="44" fontId="3" fillId="0" borderId="0" xfId="0" applyNumberFormat="1" applyFont="1" applyFill="1" applyBorder="1"/>
    <xf numFmtId="44" fontId="3" fillId="0" borderId="32" xfId="0" applyNumberFormat="1" applyFont="1" applyBorder="1"/>
    <xf numFmtId="0" fontId="4" fillId="0" borderId="32" xfId="0" applyFont="1" applyBorder="1"/>
    <xf numFmtId="0" fontId="3" fillId="0" borderId="32" xfId="0" applyFont="1" applyBorder="1"/>
    <xf numFmtId="44" fontId="3" fillId="0" borderId="0" xfId="0" applyNumberFormat="1" applyFont="1" applyBorder="1"/>
    <xf numFmtId="0" fontId="4" fillId="0" borderId="0" xfId="0" applyFont="1" applyBorder="1"/>
    <xf numFmtId="0" fontId="4" fillId="0" borderId="0" xfId="0" applyFont="1" applyBorder="1" applyAlignment="1">
      <alignment wrapText="1"/>
    </xf>
    <xf numFmtId="0" fontId="8" fillId="3" borderId="39" xfId="0" applyFont="1" applyFill="1" applyBorder="1" applyAlignment="1">
      <alignment horizontal="center" vertical="center"/>
    </xf>
    <xf numFmtId="0" fontId="8" fillId="3" borderId="0" xfId="0" applyFont="1" applyFill="1" applyBorder="1" applyAlignment="1">
      <alignment horizontal="center" vertical="center"/>
    </xf>
    <xf numFmtId="44" fontId="3" fillId="0" borderId="0" xfId="0" applyNumberFormat="1" applyFont="1"/>
  </cellXfs>
  <cellStyles count="6">
    <cellStyle name="Normal" xfId="0"/>
    <cellStyle name="Percent" xfId="15"/>
    <cellStyle name="Currency" xfId="16"/>
    <cellStyle name="Currency [0]" xfId="17"/>
    <cellStyle name="Comma" xfId="18"/>
    <cellStyle name="Comma [0]" xfId="19"/>
  </cellStyles>
  <dxfs count="157">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color rgb="FF006100"/>
      </font>
      <fill>
        <patternFill>
          <bgColor rgb="FFC6EFCE"/>
        </patternFill>
      </fill>
      <border/>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n"/>
        <right/>
        <top style="thin"/>
        <bottom style="thin"/>
      </border>
    </dxf>
    <dxf>
      <font>
        <i val="0"/>
        <strike val="0"/>
        <name val="Times New Roman"/>
      </font>
      <numFmt numFmtId="44" formatCode="_(&quot;$&quot;* #,##0.00_);_(&quot;$&quot;* \(#,##0.00\);_(&quot;$&quot;* &quot;-&quot;??_);_(@_)"/>
      <border>
        <left style="thin"/>
        <right style="thin"/>
        <top style="thin"/>
        <bottom style="thin"/>
      </border>
    </dxf>
    <dxf>
      <font>
        <i val="0"/>
        <strike val="0"/>
        <name val="Times New Roman"/>
      </font>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bottom style="thin"/>
      </border>
    </dxf>
    <dxf>
      <border>
        <left style="thick"/>
        <right style="thick"/>
        <bottom style="thick"/>
      </border>
    </dxf>
    <dxf>
      <font>
        <i val="0"/>
        <strike val="0"/>
        <name val="Times New Roman"/>
      </font>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alignment horizontal="general" vertical="bottom" textRotation="0" wrapText="1" shrinkToFit="1" readingOrder="0"/>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alignment horizontal="general" vertical="bottom" textRotation="0" wrapText="1" shrinkToFit="1" readingOrder="0"/>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alignment horizontal="general" vertical="bottom" textRotation="0" wrapText="1" shrinkToFit="1" readingOrder="0"/>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alignment horizontal="general" vertical="bottom" textRotation="0" wrapText="1" shrinkToFit="1" readingOrder="0"/>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alignment vertical="center" textRotation="0" wrapText="1" shrinkToFit="1" readingOrder="0"/>
    </dxf>
    <dxf>
      <font>
        <i val="0"/>
        <strike val="0"/>
        <name val="Times New Roman"/>
      </font>
      <numFmt numFmtId="44" formatCode="_(&quot;$&quot;* #,##0.00_);_(&quot;$&quot;* \(#,##0.00\);_(&quot;$&quot;* &quot;-&quot;??_);_(@_)"/>
      <border>
        <left/>
        <right/>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right style="thick"/>
        <top style="thin"/>
        <bottom style="thin"/>
      </border>
    </dxf>
    <dxf>
      <font>
        <i val="0"/>
        <strike val="0"/>
        <name val="Times New Roman"/>
      </font>
      <numFmt numFmtId="44" formatCode="_(&quot;$&quot;* #,##0.00_);_(&quot;$&quot;* \(#,##0.00\);_(&quot;$&quot;* &quot;-&quot;??_);_(@_)"/>
      <border>
        <left style="thick"/>
        <right style="thin"/>
        <top style="thin"/>
        <bottom style="thin"/>
      </border>
    </dxf>
    <dxf>
      <font>
        <i val="0"/>
        <strike val="0"/>
        <name val="Times New Roman"/>
      </font>
      <numFmt numFmtId="44" formatCode="_(&quot;$&quot;* #,##0.00_);_(&quot;$&quot;* \(#,##0.00\);_(&quot;$&quot;* &quot;-&quot;??_);_(@_)"/>
      <border>
        <left style="thin"/>
        <right style="thick"/>
        <top style="thin"/>
        <bottom style="thin"/>
      </border>
    </dxf>
    <dxf>
      <font>
        <i val="0"/>
        <strike val="0"/>
        <name val="Times New Roman"/>
      </font>
      <numFmt numFmtId="44" formatCode="_(&quot;$&quot;* #,##0.00_);_(&quot;$&quot;* \(#,##0.00\);_(&quot;$&quot;* &quot;-&quot;??_);_(@_)"/>
      <border>
        <left style="thin"/>
        <right/>
        <top style="thin"/>
        <bottom style="thin"/>
      </border>
    </dxf>
    <dxf>
      <font>
        <i val="0"/>
        <strike val="0"/>
        <name val="Times New Roman"/>
      </font>
      <numFmt numFmtId="44" formatCode="_(&quot;$&quot;* #,##0.00_);_(&quot;$&quot;* \(#,##0.00\);_(&quot;$&quot;* &quot;-&quot;??_);_(@_)"/>
      <border>
        <left style="thin"/>
        <right style="thin"/>
        <top style="thin"/>
        <bottom style="thin"/>
      </border>
    </dxf>
    <dxf>
      <font>
        <i val="0"/>
        <strike val="0"/>
        <name val="Times New Roman"/>
      </font>
      <border>
        <left/>
        <right style="thin"/>
        <top style="thin"/>
        <bottom style="thin"/>
      </border>
    </dxf>
    <dxf>
      <font>
        <b/>
        <i val="0"/>
        <u val="none"/>
        <strike val="0"/>
        <sz val="11"/>
        <name val="Times New Roman"/>
        <color theme="1"/>
        <condense val="0"/>
        <extend val="0"/>
      </font>
      <border>
        <left/>
        <right style="thin"/>
        <top style="thin"/>
        <bottom style="thin"/>
      </border>
    </dxf>
    <dxf>
      <border>
        <top style="thin"/>
      </border>
    </dxf>
    <dxf>
      <border>
        <left style="thick"/>
        <right style="thick"/>
        <bottom style="thick"/>
      </border>
    </dxf>
    <dxf>
      <font>
        <i val="0"/>
        <strike val="0"/>
        <name val="Times New Roman"/>
      </font>
    </dxf>
    <dxf>
      <border>
        <bottom style="thin"/>
      </border>
    </dxf>
    <dxf>
      <font>
        <i val="0"/>
        <strike val="0"/>
        <name val="Times New Roman"/>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95250</xdr:colOff>
      <xdr:row>16</xdr:row>
      <xdr:rowOff>47625</xdr:rowOff>
    </xdr:from>
    <xdr:to>
      <xdr:col>9</xdr:col>
      <xdr:colOff>276225</xdr:colOff>
      <xdr:row>19</xdr:row>
      <xdr:rowOff>0</xdr:rowOff>
    </xdr:to>
    <xdr:sp macro="" textlink="">
      <xdr:nvSpPr>
        <xdr:cNvPr id="2" name="Down Arrow 1"/>
        <xdr:cNvSpPr/>
      </xdr:nvSpPr>
      <xdr:spPr>
        <a:xfrm rot="5400000">
          <a:off x="8629650" y="3600450"/>
          <a:ext cx="771525" cy="514350"/>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9</xdr:col>
      <xdr:colOff>257175</xdr:colOff>
      <xdr:row>14</xdr:row>
      <xdr:rowOff>123825</xdr:rowOff>
    </xdr:from>
    <xdr:to>
      <xdr:col>12</xdr:col>
      <xdr:colOff>66675</xdr:colOff>
      <xdr:row>22</xdr:row>
      <xdr:rowOff>180975</xdr:rowOff>
    </xdr:to>
    <xdr:sp macro="" textlink="">
      <xdr:nvSpPr>
        <xdr:cNvPr id="3" name="TextBox 2"/>
        <xdr:cNvSpPr txBox="1"/>
      </xdr:nvSpPr>
      <xdr:spPr>
        <a:xfrm>
          <a:off x="9382125" y="3295650"/>
          <a:ext cx="1581150" cy="15525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The amounts listed in this</a:t>
          </a:r>
          <a:r>
            <a:rPr lang="en-US" sz="1100" baseline="0">
              <a:latin typeface="Times New Roman" panose="02020603050405020304" pitchFamily="18" charset="0"/>
              <a:cs typeface="Times New Roman" panose="02020603050405020304" pitchFamily="18" charset="0"/>
            </a:rPr>
            <a:t> row, should match the amounts listed in the </a:t>
          </a:r>
          <a:r>
            <a:rPr lang="en-US" sz="1100" b="1" baseline="0">
              <a:latin typeface="Times New Roman" panose="02020603050405020304" pitchFamily="18" charset="0"/>
              <a:cs typeface="Times New Roman" panose="02020603050405020304" pitchFamily="18" charset="0"/>
            </a:rPr>
            <a:t>amount requested row</a:t>
          </a:r>
          <a:r>
            <a:rPr lang="en-US" sz="1100" baseline="0">
              <a:latin typeface="Times New Roman" panose="02020603050405020304" pitchFamily="18" charset="0"/>
              <a:cs typeface="Times New Roman" panose="02020603050405020304" pitchFamily="18" charset="0"/>
            </a:rPr>
            <a:t>. Once the amounts match, the cell will turn </a:t>
          </a:r>
          <a:r>
            <a:rPr lang="en-US" sz="1100" b="1" u="sng" baseline="0">
              <a:solidFill>
                <a:schemeClr val="accent6">
                  <a:lumMod val="75000"/>
                </a:schemeClr>
              </a:solidFill>
              <a:latin typeface="Times New Roman" panose="02020603050405020304" pitchFamily="18" charset="0"/>
              <a:cs typeface="Times New Roman" panose="02020603050405020304" pitchFamily="18" charset="0"/>
            </a:rPr>
            <a:t>green. </a:t>
          </a:r>
          <a:endParaRPr lang="en-US" sz="1100" b="1" u="sng">
            <a:solidFill>
              <a:schemeClr val="accent6">
                <a:lumMod val="75000"/>
              </a:schemeClr>
            </a:solidFill>
            <a:latin typeface="Times New Roman" panose="02020603050405020304" pitchFamily="18" charset="0"/>
            <a:cs typeface="Times New Roman" panose="02020603050405020304" pitchFamily="18" charset="0"/>
          </a:endParaRPr>
        </a:p>
      </xdr:txBody>
    </xdr:sp>
    <xdr:clientData/>
  </xdr:twoCellAnchor>
  <xdr:twoCellAnchor>
    <xdr:from>
      <xdr:col>8</xdr:col>
      <xdr:colOff>0</xdr:colOff>
      <xdr:row>4</xdr:row>
      <xdr:rowOff>257175</xdr:rowOff>
    </xdr:from>
    <xdr:to>
      <xdr:col>9</xdr:col>
      <xdr:colOff>285750</xdr:colOff>
      <xdr:row>6</xdr:row>
      <xdr:rowOff>152400</xdr:rowOff>
    </xdr:to>
    <xdr:sp macro="" textlink="">
      <xdr:nvSpPr>
        <xdr:cNvPr id="4" name="Down Arrow 3"/>
        <xdr:cNvSpPr/>
      </xdr:nvSpPr>
      <xdr:spPr>
        <a:xfrm rot="5400000">
          <a:off x="8534400" y="1276350"/>
          <a:ext cx="876300" cy="523875"/>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twoCellAnchor>
    <xdr:from>
      <xdr:col>9</xdr:col>
      <xdr:colOff>295275</xdr:colOff>
      <xdr:row>4</xdr:row>
      <xdr:rowOff>66675</xdr:rowOff>
    </xdr:from>
    <xdr:to>
      <xdr:col>12</xdr:col>
      <xdr:colOff>104775</xdr:colOff>
      <xdr:row>8</xdr:row>
      <xdr:rowOff>104775</xdr:rowOff>
    </xdr:to>
    <xdr:sp macro="" textlink="">
      <xdr:nvSpPr>
        <xdr:cNvPr id="5" name="TextBox 4"/>
        <xdr:cNvSpPr txBox="1"/>
      </xdr:nvSpPr>
      <xdr:spPr>
        <a:xfrm>
          <a:off x="9420225" y="1085850"/>
          <a:ext cx="1581150" cy="10477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latin typeface="Times New Roman" panose="02020603050405020304" pitchFamily="18" charset="0"/>
              <a:cs typeface="Times New Roman" panose="02020603050405020304" pitchFamily="18" charset="0"/>
            </a:rPr>
            <a:t>These amounts should automatically populate based on the</a:t>
          </a:r>
          <a:r>
            <a:rPr lang="en-US" sz="1100" baseline="0">
              <a:latin typeface="Times New Roman" panose="02020603050405020304" pitchFamily="18" charset="0"/>
              <a:cs typeface="Times New Roman" panose="02020603050405020304" pitchFamily="18" charset="0"/>
            </a:rPr>
            <a:t> numbers entered in the Funding Formula Workbook.</a:t>
          </a:r>
          <a:endParaRPr lang="en-US" sz="1100" b="1" u="sng">
            <a:solidFill>
              <a:schemeClr val="accent6">
                <a:lumMod val="75000"/>
              </a:schemeClr>
            </a:solidFill>
            <a:latin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228600</xdr:colOff>
      <xdr:row>16</xdr:row>
      <xdr:rowOff>171450</xdr:rowOff>
    </xdr:from>
    <xdr:to>
      <xdr:col>16</xdr:col>
      <xdr:colOff>38100</xdr:colOff>
      <xdr:row>22</xdr:row>
      <xdr:rowOff>133350</xdr:rowOff>
    </xdr:to>
    <xdr:sp macro="" textlink="">
      <xdr:nvSpPr>
        <xdr:cNvPr id="2" name="TextBox 1"/>
        <xdr:cNvSpPr txBox="1"/>
      </xdr:nvSpPr>
      <xdr:spPr>
        <a:xfrm>
          <a:off x="14735175" y="3686175"/>
          <a:ext cx="1581150" cy="1381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100"/>
            <a:t>The amounts listed in the</a:t>
          </a:r>
          <a:r>
            <a:rPr lang="en-US" sz="1100" baseline="0"/>
            <a:t> Total Amount Allocated Row should match the amounts listed in the </a:t>
          </a:r>
          <a:r>
            <a:rPr lang="en-US" sz="1100" b="1" baseline="0"/>
            <a:t>total row. </a:t>
          </a:r>
          <a:r>
            <a:rPr lang="en-US" sz="1100" baseline="0"/>
            <a:t>Once the amounts match, the cell will turn </a:t>
          </a:r>
          <a:r>
            <a:rPr lang="en-US" sz="1100" b="1" u="sng" baseline="0">
              <a:solidFill>
                <a:schemeClr val="accent6">
                  <a:lumMod val="75000"/>
                </a:schemeClr>
              </a:solidFill>
            </a:rPr>
            <a:t>green. </a:t>
          </a:r>
          <a:endParaRPr lang="en-US" sz="1100" b="1" u="sng">
            <a:solidFill>
              <a:schemeClr val="accent6">
                <a:lumMod val="75000"/>
              </a:schemeClr>
            </a:solidFill>
          </a:endParaRPr>
        </a:p>
      </xdr:txBody>
    </xdr:sp>
    <xdr:clientData/>
  </xdr:twoCellAnchor>
  <xdr:twoCellAnchor>
    <xdr:from>
      <xdr:col>11</xdr:col>
      <xdr:colOff>1438275</xdr:colOff>
      <xdr:row>19</xdr:row>
      <xdr:rowOff>38100</xdr:rowOff>
    </xdr:from>
    <xdr:to>
      <xdr:col>13</xdr:col>
      <xdr:colOff>247650</xdr:colOff>
      <xdr:row>21</xdr:row>
      <xdr:rowOff>0</xdr:rowOff>
    </xdr:to>
    <xdr:sp macro="" textlink="">
      <xdr:nvSpPr>
        <xdr:cNvPr id="3" name="Down Arrow 2"/>
        <xdr:cNvSpPr/>
      </xdr:nvSpPr>
      <xdr:spPr>
        <a:xfrm rot="5400000">
          <a:off x="13916025" y="4124325"/>
          <a:ext cx="838200" cy="342900"/>
        </a:xfrm>
        <a:prstGeom prst="downArrow">
          <a:avLst/>
        </a:prstGeom>
        <a:solidFill>
          <a:srgbClr val="C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en-US" sz="1100"/>
        </a:p>
      </xdr:txBody>
    </xdr:sp>
    <xdr:clientData/>
  </xdr:twoCellAnchor>
</xdr:wsDr>
</file>

<file path=xl/tables/table1.xml><?xml version="1.0" encoding="utf-8"?>
<table xmlns="http://schemas.openxmlformats.org/spreadsheetml/2006/main" id="3" name="Table3" displayName="Table3" ref="A7:L21" totalsRowShown="0" headerRowDxfId="156" dataDxfId="154" tableBorderDxfId="153" headerRowBorderDxfId="155" totalsRowBorderDxfId="152">
  <autoFilter ref="A7:L21"/>
  <tableColumns count="12">
    <tableColumn id="1" name="Staff Member" dataDxfId="151"/>
    <tableColumn id="2" name="Title/Position" dataDxfId="150"/>
    <tableColumn id="3" name="Total Salary" dataDxfId="149"/>
    <tableColumn id="12" name="Total Benefits" dataDxfId="148"/>
    <tableColumn id="4" name="Total " dataDxfId="147"/>
    <tableColumn id="5" name="231 Program" dataDxfId="146"/>
    <tableColumn id="6" name="231 Admin" dataDxfId="145"/>
    <tableColumn id="7" name="225 Program" dataDxfId="144"/>
    <tableColumn id="8" name="225 Admin" dataDxfId="143"/>
    <tableColumn id="9" name="State Program" dataDxfId="142"/>
    <tableColumn id="10" name="State Admin" dataDxfId="141"/>
    <tableColumn id="11" name="Total Amount Allocated" dataDxfId="140">
      <calculatedColumnFormula>F8+H8+J8</calculatedColumnFormula>
    </tableColumn>
  </tableColumns>
  <tableStyleInfo name="TableStyleLight1" showFirstColumn="0" showLastColumn="0" showRowStripes="1" showColumnStripes="0"/>
</table>
</file>

<file path=xl/tables/table2.xml><?xml version="1.0" encoding="utf-8"?>
<table xmlns="http://schemas.openxmlformats.org/spreadsheetml/2006/main" id="4" name="Table35" displayName="Table35" ref="A25:L39" totalsRowShown="0" headerRowDxfId="34" dataDxfId="33" tableBorderDxfId="32" headerRowBorderDxfId="31" totalsRowBorderDxfId="30">
  <autoFilter ref="A25:L39"/>
  <tableColumns count="12">
    <tableColumn id="1" name="Staff Member" dataDxfId="29"/>
    <tableColumn id="2" name="Title/Position" dataDxfId="28"/>
    <tableColumn id="3" name="Salary _x000A_(number of hours x hourly rate)" dataDxfId="27"/>
    <tableColumn id="12" name="Total Benefits" dataDxfId="26"/>
    <tableColumn id="4" name="Total" dataDxfId="25"/>
    <tableColumn id="5" name="231 Program" dataDxfId="24"/>
    <tableColumn id="6" name="231 Admin" dataDxfId="23"/>
    <tableColumn id="7" name="225 Program" dataDxfId="22"/>
    <tableColumn id="8" name="225 Admin" dataDxfId="21"/>
    <tableColumn id="9" name="State Program" dataDxfId="20"/>
    <tableColumn id="10" name="State Admin" dataDxfId="19"/>
    <tableColumn id="11" name="Total Amount Allocated" dataDxfId="18">
      <calculatedColumnFormula>F26+H26+J26</calculatedColumnFormula>
    </tableColumn>
  </tableColumns>
  <tableStyleInfo name="TableStyleLight1" showFirstColumn="0" showLastColumn="0" showRowStripes="1" showColumnStripes="0"/>
</table>
</file>

<file path=xl/tables/table3.xml><?xml version="1.0" encoding="utf-8"?>
<table xmlns="http://schemas.openxmlformats.org/spreadsheetml/2006/main" id="5" name="Table356" displayName="Table356" ref="A44:J58" totalsRowShown="0" headerRowDxfId="139" dataDxfId="137" tableBorderDxfId="136" headerRowBorderDxfId="138" totalsRowBorderDxfId="135">
  <autoFilter ref="A44:J58"/>
  <tableColumns count="10">
    <tableColumn id="1" name="Item" dataDxfId="134"/>
    <tableColumn id="2" name="Description" dataDxfId="133"/>
    <tableColumn id="4" name="Total Amount" dataDxfId="132"/>
    <tableColumn id="5" name="231 Program" dataDxfId="131"/>
    <tableColumn id="6" name="231 Admin" dataDxfId="130"/>
    <tableColumn id="7" name="225 Program" dataDxfId="129"/>
    <tableColumn id="8" name="225 Admin" dataDxfId="128"/>
    <tableColumn id="9" name="State Program" dataDxfId="127"/>
    <tableColumn id="10" name="State Admin" dataDxfId="126"/>
    <tableColumn id="11" name="Total Amount Allocated" dataDxfId="125">
      <calculatedColumnFormula>D45+F45+H45</calculatedColumnFormula>
    </tableColumn>
  </tableColumns>
  <tableStyleInfo name="TableStyleLight1" showFirstColumn="0" showLastColumn="0" showRowStripes="1" showColumnStripes="0"/>
</table>
</file>

<file path=xl/tables/table4.xml><?xml version="1.0" encoding="utf-8"?>
<table xmlns="http://schemas.openxmlformats.org/spreadsheetml/2006/main" id="1" name="Table3562" displayName="Table3562" ref="A62:J76" totalsRowShown="0" headerRowDxfId="124" dataDxfId="122" tableBorderDxfId="121" headerRowBorderDxfId="123" totalsRowBorderDxfId="120">
  <autoFilter ref="A62:J76"/>
  <tableColumns count="10">
    <tableColumn id="1" name="Item" dataDxfId="119"/>
    <tableColumn id="3" name="Description" dataDxfId="118"/>
    <tableColumn id="2" name="Total Amount" dataDxfId="117"/>
    <tableColumn id="5" name="231 Program" dataDxfId="116"/>
    <tableColumn id="6" name="231 Admin" dataDxfId="115"/>
    <tableColumn id="7" name="225 Program" dataDxfId="114"/>
    <tableColumn id="8" name="225 Admin" dataDxfId="113"/>
    <tableColumn id="9" name="State Program" dataDxfId="112"/>
    <tableColumn id="10" name="State Admin" dataDxfId="111"/>
    <tableColumn id="11" name="Total Amount Allocated" dataDxfId="110">
      <calculatedColumnFormula>SUM(Table3562[[#This Row],[231 Program]:[State Admin]])</calculatedColumnFormula>
    </tableColumn>
  </tableColumns>
  <tableStyleInfo name="TableStyleLight1" showFirstColumn="0" showLastColumn="0" showRowStripes="1" showColumnStripes="0"/>
</table>
</file>

<file path=xl/tables/table5.xml><?xml version="1.0" encoding="utf-8"?>
<table xmlns="http://schemas.openxmlformats.org/spreadsheetml/2006/main" id="2" name="Table35623" displayName="Table35623" ref="A98:J112" totalsRowShown="0" headerRowDxfId="109" dataDxfId="107" tableBorderDxfId="106" headerRowBorderDxfId="108" totalsRowBorderDxfId="105">
  <autoFilter ref="A98:J112"/>
  <tableColumns count="10">
    <tableColumn id="1" name="Item" dataDxfId="104"/>
    <tableColumn id="3" name="Description" dataDxfId="103"/>
    <tableColumn id="2" name="Total Amount" dataDxfId="102"/>
    <tableColumn id="5" name="231 Program" dataDxfId="101"/>
    <tableColumn id="6" name="231 Admin" dataDxfId="100"/>
    <tableColumn id="7" name="225 Program" dataDxfId="99"/>
    <tableColumn id="8" name="225 Admin" dataDxfId="98"/>
    <tableColumn id="9" name="State Program" dataDxfId="97"/>
    <tableColumn id="10" name="State Admin" dataDxfId="96"/>
    <tableColumn id="11" name="Total Amount Allocated" dataDxfId="95">
      <calculatedColumnFormula>SUM(Table35623[[#This Row],[231 Program]:[State Admin]])</calculatedColumnFormula>
    </tableColumn>
  </tableColumns>
  <tableStyleInfo name="TableStyleLight1" showFirstColumn="0" showLastColumn="0" showRowStripes="1" showColumnStripes="0"/>
</table>
</file>

<file path=xl/tables/table6.xml><?xml version="1.0" encoding="utf-8"?>
<table xmlns="http://schemas.openxmlformats.org/spreadsheetml/2006/main" id="6" name="Table356237" displayName="Table356237" ref="A116:J130" totalsRowShown="0" headerRowDxfId="94" dataDxfId="92" tableBorderDxfId="91" headerRowBorderDxfId="93" totalsRowBorderDxfId="90">
  <autoFilter ref="A116:J130"/>
  <tableColumns count="10">
    <tableColumn id="1" name="Item" dataDxfId="89"/>
    <tableColumn id="3" name="Description" dataDxfId="88"/>
    <tableColumn id="2" name="Total Amount" dataDxfId="87"/>
    <tableColumn id="5" name="231 Program" dataDxfId="86"/>
    <tableColumn id="6" name="231 Admin" dataDxfId="85"/>
    <tableColumn id="7" name="225 Program" dataDxfId="84"/>
    <tableColumn id="8" name="225 Admin" dataDxfId="83"/>
    <tableColumn id="9" name="State Program" dataDxfId="82"/>
    <tableColumn id="10" name="State Admin" dataDxfId="81"/>
    <tableColumn id="11" name="Total Amount Allocated" dataDxfId="80">
      <calculatedColumnFormula>SUM(Table356237[[#This Row],[231 Program]:[State Admin]])</calculatedColumnFormula>
    </tableColumn>
  </tableColumns>
  <tableStyleInfo name="TableStyleLight1" showFirstColumn="0" showLastColumn="0" showRowStripes="1" showColumnStripes="0"/>
</table>
</file>

<file path=xl/tables/table7.xml><?xml version="1.0" encoding="utf-8"?>
<table xmlns="http://schemas.openxmlformats.org/spreadsheetml/2006/main" id="7" name="Table3562378" displayName="Table3562378" ref="A134:J148" totalsRowShown="0" headerRowDxfId="79" dataDxfId="77" tableBorderDxfId="76" headerRowBorderDxfId="78" totalsRowBorderDxfId="75">
  <autoFilter ref="A134:J148"/>
  <tableColumns count="10">
    <tableColumn id="1" name="Item" dataDxfId="74"/>
    <tableColumn id="3" name="Description _x000A_(mileage, airfare, etc.)" dataDxfId="73"/>
    <tableColumn id="2" name="Total Amount" dataDxfId="72"/>
    <tableColumn id="5" name="231 Program" dataDxfId="71"/>
    <tableColumn id="6" name="231 Admin" dataDxfId="70"/>
    <tableColumn id="7" name="225 Program" dataDxfId="69"/>
    <tableColumn id="8" name="225 Admin" dataDxfId="68"/>
    <tableColumn id="9" name="State Program" dataDxfId="67"/>
    <tableColumn id="10" name="State Admin" dataDxfId="66"/>
    <tableColumn id="11" name="Total Amount Allocated" dataDxfId="65">
      <calculatedColumnFormula>SUM(Table3562378[[#This Row],[231 Program]:[State Admin]])</calculatedColumnFormula>
    </tableColumn>
  </tableColumns>
  <tableStyleInfo name="TableStyleLight1" showFirstColumn="0" showLastColumn="0" showRowStripes="1" showColumnStripes="0"/>
</table>
</file>

<file path=xl/tables/table8.xml><?xml version="1.0" encoding="utf-8"?>
<table xmlns="http://schemas.openxmlformats.org/spreadsheetml/2006/main" id="8" name="Table35623789" displayName="Table35623789" ref="A152:J166" totalsRowShown="0" headerRowDxfId="64" dataDxfId="62" tableBorderDxfId="61" headerRowBorderDxfId="63" totalsRowBorderDxfId="60">
  <autoFilter ref="A152:J166"/>
  <tableColumns count="10">
    <tableColumn id="1" name="Contract" dataDxfId="59"/>
    <tableColumn id="3" name="Description" dataDxfId="58"/>
    <tableColumn id="2" name="Total Amount" dataDxfId="57"/>
    <tableColumn id="5" name="231 Program" dataDxfId="56"/>
    <tableColumn id="6" name="231 Admin" dataDxfId="55"/>
    <tableColumn id="7" name="225 Program" dataDxfId="54"/>
    <tableColumn id="8" name="225 Admin" dataDxfId="53"/>
    <tableColumn id="9" name="State Program" dataDxfId="52"/>
    <tableColumn id="10" name="State Admin" dataDxfId="51"/>
    <tableColumn id="11" name="Total Amount Allocated" dataDxfId="50">
      <calculatedColumnFormula>SUM(Table35623789[[#This Row],[231 Program]:[State Admin]])</calculatedColumnFormula>
    </tableColumn>
  </tableColumns>
  <tableStyleInfo name="TableStyleLight1" showFirstColumn="0" showLastColumn="0" showRowStripes="1" showColumnStripes="0"/>
</table>
</file>

<file path=xl/tables/table9.xml><?xml version="1.0" encoding="utf-8"?>
<table xmlns="http://schemas.openxmlformats.org/spreadsheetml/2006/main" id="9" name="Table356210" displayName="Table356210" ref="A80:J94" totalsRowShown="0" headerRowDxfId="49" dataDxfId="47" tableBorderDxfId="46" headerRowBorderDxfId="48" totalsRowBorderDxfId="45">
  <autoFilter ref="A80:J94"/>
  <tableColumns count="10">
    <tableColumn id="1" name="Item" dataDxfId="44"/>
    <tableColumn id="3" name="Description" dataDxfId="43"/>
    <tableColumn id="2" name="Total Amount" dataDxfId="42"/>
    <tableColumn id="5" name="231 Program" dataDxfId="41"/>
    <tableColumn id="6" name="231 Admin" dataDxfId="40"/>
    <tableColumn id="7" name="225 Program" dataDxfId="39"/>
    <tableColumn id="8" name="225 Admin" dataDxfId="38"/>
    <tableColumn id="9" name="State Program" dataDxfId="37"/>
    <tableColumn id="10" name="State Admin" dataDxfId="36"/>
    <tableColumn id="11" name="Total Amount Allocated" dataDxfId="35">
      <calculatedColumnFormula>SUM(Table356210[[#This Row],[231 Program]:[State Admin]])</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table" Target="../tables/table4.xml" /><Relationship Id="rId5" Type="http://schemas.openxmlformats.org/officeDocument/2006/relationships/table" Target="../tables/table5.xml" /><Relationship Id="rId6" Type="http://schemas.openxmlformats.org/officeDocument/2006/relationships/table" Target="../tables/table6.xml" /><Relationship Id="rId7" Type="http://schemas.openxmlformats.org/officeDocument/2006/relationships/table" Target="../tables/table7.xml" /><Relationship Id="rId8" Type="http://schemas.openxmlformats.org/officeDocument/2006/relationships/table" Target="../tables/table8.xml" /><Relationship Id="rId9" Type="http://schemas.openxmlformats.org/officeDocument/2006/relationships/table" Target="../tables/table9.xml" /><Relationship Id="rId10" Type="http://schemas.openxmlformats.org/officeDocument/2006/relationships/drawing" Target="../drawings/drawing2.xml" /><Relationship Id="rId1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abSelected="1" workbookViewId="0" topLeftCell="A1">
      <selection activeCell="B9" sqref="B9"/>
    </sheetView>
  </sheetViews>
  <sheetFormatPr defaultColWidth="8.8515625" defaultRowHeight="15"/>
  <cols>
    <col min="1" max="1" width="36.140625" style="1" customWidth="1"/>
    <col min="2" max="3" width="19.00390625" style="1" customWidth="1"/>
    <col min="4" max="5" width="15.00390625" style="1" customWidth="1"/>
    <col min="6" max="6" width="15.421875" style="1" customWidth="1"/>
    <col min="7" max="8" width="12.57421875" style="1" customWidth="1"/>
    <col min="9" max="9" width="8.8515625" style="1" customWidth="1"/>
    <col min="10" max="10" width="12.140625" style="1" bestFit="1" customWidth="1"/>
    <col min="11" max="16384" width="8.8515625" style="1" customWidth="1"/>
  </cols>
  <sheetData>
    <row r="1" spans="1:8" ht="18.5" thickBot="1" thickTop="1">
      <c r="A1" s="125" t="s">
        <v>18</v>
      </c>
      <c r="B1" s="126"/>
      <c r="C1" s="126"/>
      <c r="D1" s="126"/>
      <c r="E1" s="126"/>
      <c r="F1" s="126"/>
      <c r="G1" s="126"/>
      <c r="H1" s="127"/>
    </row>
    <row r="2" spans="1:8" ht="96.5" customHeight="1" thickBot="1" thickTop="1">
      <c r="A2" s="130" t="s">
        <v>71</v>
      </c>
      <c r="B2" s="131"/>
      <c r="C2" s="131"/>
      <c r="D2" s="131"/>
      <c r="E2" s="131"/>
      <c r="F2" s="131"/>
      <c r="G2" s="131"/>
      <c r="H2" s="132"/>
    </row>
    <row r="3" spans="1:8" ht="15" thickBot="1" thickTop="1">
      <c r="A3" s="2"/>
      <c r="B3" s="3"/>
      <c r="C3" s="3"/>
      <c r="D3" s="3"/>
      <c r="E3" s="3"/>
      <c r="F3" s="3"/>
      <c r="G3" s="3"/>
      <c r="H3" s="4"/>
    </row>
    <row r="4" spans="1:8" ht="18.5" thickBot="1" thickTop="1">
      <c r="A4" s="5" t="s">
        <v>32</v>
      </c>
      <c r="B4" s="133"/>
      <c r="C4" s="133"/>
      <c r="D4" s="133"/>
      <c r="E4" s="133"/>
      <c r="F4" s="6"/>
      <c r="G4" s="6"/>
      <c r="H4" s="7"/>
    </row>
    <row r="5" spans="1:8" ht="15" thickBot="1" thickTop="1">
      <c r="A5" s="8"/>
      <c r="B5" s="6"/>
      <c r="C5" s="6"/>
      <c r="D5" s="6"/>
      <c r="E5" s="6"/>
      <c r="F5" s="6"/>
      <c r="G5" s="6"/>
      <c r="H5" s="7"/>
    </row>
    <row r="6" spans="1:8" ht="18" thickTop="1">
      <c r="A6" s="128" t="s">
        <v>52</v>
      </c>
      <c r="B6" s="129"/>
      <c r="C6" s="6"/>
      <c r="D6" s="6"/>
      <c r="E6" s="6"/>
      <c r="F6" s="6"/>
      <c r="G6" s="6"/>
      <c r="H6" s="7"/>
    </row>
    <row r="7" spans="1:8" ht="18">
      <c r="A7" s="9" t="s">
        <v>12</v>
      </c>
      <c r="B7" s="10">
        <f>F16+C24</f>
        <v>0</v>
      </c>
      <c r="C7" s="6"/>
      <c r="D7" s="6"/>
      <c r="E7" s="6"/>
      <c r="F7" s="6"/>
      <c r="G7" s="6"/>
      <c r="H7" s="7"/>
    </row>
    <row r="8" spans="1:8" ht="18">
      <c r="A8" s="9" t="s">
        <v>2</v>
      </c>
      <c r="B8" s="10">
        <f>F17</f>
        <v>0</v>
      </c>
      <c r="C8" s="6"/>
      <c r="D8" s="6"/>
      <c r="E8" s="6"/>
      <c r="F8" s="6"/>
      <c r="G8" s="6"/>
      <c r="H8" s="7"/>
    </row>
    <row r="9" spans="1:8" ht="18">
      <c r="A9" s="9" t="s">
        <v>13</v>
      </c>
      <c r="B9" s="10">
        <f>G16+G17+E20+E21</f>
        <v>0</v>
      </c>
      <c r="C9" s="6"/>
      <c r="D9" s="6"/>
      <c r="E9" s="6"/>
      <c r="F9" s="6"/>
      <c r="G9" s="6"/>
      <c r="H9" s="7"/>
    </row>
    <row r="10" spans="1:8" ht="18" thickBot="1">
      <c r="A10" s="11" t="s">
        <v>17</v>
      </c>
      <c r="B10" s="12">
        <f>SUM(B7:B9)</f>
        <v>0</v>
      </c>
      <c r="C10" s="6"/>
      <c r="D10" s="6"/>
      <c r="E10" s="6"/>
      <c r="F10" s="6"/>
      <c r="G10" s="6"/>
      <c r="H10" s="7"/>
    </row>
    <row r="11" spans="1:8" ht="14.5" thickTop="1">
      <c r="A11" s="13"/>
      <c r="B11" s="14"/>
      <c r="C11" s="6"/>
      <c r="D11" s="6"/>
      <c r="E11" s="6"/>
      <c r="F11" s="6"/>
      <c r="G11" s="6"/>
      <c r="H11" s="7"/>
    </row>
    <row r="12" spans="1:8" ht="14.5" thickBot="1">
      <c r="A12" s="15"/>
      <c r="B12" s="16"/>
      <c r="C12" s="17"/>
      <c r="D12" s="17"/>
      <c r="E12" s="17"/>
      <c r="F12" s="17"/>
      <c r="G12" s="17"/>
      <c r="H12" s="18"/>
    </row>
    <row r="13" spans="1:2" ht="15" thickBot="1" thickTop="1">
      <c r="A13" s="19"/>
      <c r="B13" s="20"/>
    </row>
    <row r="14" spans="1:8" ht="14.5" thickTop="1">
      <c r="A14" s="21"/>
      <c r="B14" s="22"/>
      <c r="C14" s="3"/>
      <c r="D14" s="3"/>
      <c r="E14" s="3"/>
      <c r="F14" s="3"/>
      <c r="G14" s="3"/>
      <c r="H14" s="4"/>
    </row>
    <row r="15" spans="1:8" s="28" customFormat="1" ht="31.5" customHeight="1">
      <c r="A15" s="23" t="s">
        <v>61</v>
      </c>
      <c r="B15" s="24" t="s">
        <v>3</v>
      </c>
      <c r="C15" s="24" t="s">
        <v>62</v>
      </c>
      <c r="D15" s="24" t="s">
        <v>5</v>
      </c>
      <c r="E15" s="24" t="s">
        <v>14</v>
      </c>
      <c r="F15" s="25" t="s">
        <v>16</v>
      </c>
      <c r="G15" s="26" t="s">
        <v>15</v>
      </c>
      <c r="H15" s="27" t="s">
        <v>17</v>
      </c>
    </row>
    <row r="16" spans="1:8" s="34" customFormat="1" ht="51.5" customHeight="1">
      <c r="A16" s="29" t="s">
        <v>72</v>
      </c>
      <c r="B16" s="30" t="s">
        <v>29</v>
      </c>
      <c r="C16" s="31"/>
      <c r="D16" s="32">
        <v>430</v>
      </c>
      <c r="E16" s="32">
        <v>345</v>
      </c>
      <c r="F16" s="32">
        <f>C16*D16</f>
        <v>0</v>
      </c>
      <c r="G16" s="32">
        <f>C16*E16</f>
        <v>0</v>
      </c>
      <c r="H16" s="33">
        <f>F16+G16</f>
        <v>0</v>
      </c>
    </row>
    <row r="17" spans="1:10" s="34" customFormat="1" ht="40" customHeight="1">
      <c r="A17" s="35" t="s">
        <v>11</v>
      </c>
      <c r="B17" s="30" t="s">
        <v>65</v>
      </c>
      <c r="C17" s="31"/>
      <c r="D17" s="32">
        <v>430</v>
      </c>
      <c r="E17" s="32">
        <v>345</v>
      </c>
      <c r="F17" s="32">
        <f aca="true" t="shared" si="0" ref="F17">C17*D17</f>
        <v>0</v>
      </c>
      <c r="G17" s="32">
        <f aca="true" t="shared" si="1" ref="G17">C17*E17</f>
        <v>0</v>
      </c>
      <c r="H17" s="33">
        <f aca="true" t="shared" si="2" ref="H17">F17+G17</f>
        <v>0</v>
      </c>
      <c r="J17" s="36"/>
    </row>
    <row r="18" spans="1:8" ht="15">
      <c r="A18" s="37"/>
      <c r="B18" s="38"/>
      <c r="C18" s="39"/>
      <c r="D18" s="40"/>
      <c r="E18" s="40"/>
      <c r="F18" s="40"/>
      <c r="G18" s="6"/>
      <c r="H18" s="7"/>
    </row>
    <row r="19" spans="1:8" ht="30">
      <c r="A19" s="41" t="s">
        <v>6</v>
      </c>
      <c r="B19" s="42" t="s">
        <v>3</v>
      </c>
      <c r="C19" s="42" t="s">
        <v>62</v>
      </c>
      <c r="D19" s="42" t="s">
        <v>9</v>
      </c>
      <c r="E19" s="42" t="s">
        <v>4</v>
      </c>
      <c r="F19" s="6"/>
      <c r="G19" s="6"/>
      <c r="H19" s="7"/>
    </row>
    <row r="20" spans="1:8" ht="15">
      <c r="A20" s="43" t="s">
        <v>63</v>
      </c>
      <c r="B20" s="44" t="s">
        <v>7</v>
      </c>
      <c r="C20" s="45"/>
      <c r="D20" s="46">
        <v>300</v>
      </c>
      <c r="E20" s="47">
        <f>C20*D20</f>
        <v>0</v>
      </c>
      <c r="F20" s="6"/>
      <c r="G20" s="6"/>
      <c r="H20" s="7"/>
    </row>
    <row r="21" spans="1:8" ht="15">
      <c r="A21" s="48" t="s">
        <v>64</v>
      </c>
      <c r="B21" s="44" t="s">
        <v>7</v>
      </c>
      <c r="C21" s="49"/>
      <c r="D21" s="50">
        <v>100</v>
      </c>
      <c r="E21" s="51">
        <f>C21*D21</f>
        <v>0</v>
      </c>
      <c r="F21" s="6"/>
      <c r="G21" s="6"/>
      <c r="H21" s="7"/>
    </row>
    <row r="22" spans="1:8" ht="15">
      <c r="A22" s="8"/>
      <c r="B22" s="6"/>
      <c r="C22" s="6"/>
      <c r="D22" s="6"/>
      <c r="E22" s="6"/>
      <c r="F22" s="6"/>
      <c r="G22" s="6"/>
      <c r="H22" s="7"/>
    </row>
    <row r="23" spans="1:8" ht="15">
      <c r="A23" s="52" t="s">
        <v>8</v>
      </c>
      <c r="B23" s="53" t="s">
        <v>3</v>
      </c>
      <c r="C23" s="53" t="s">
        <v>10</v>
      </c>
      <c r="D23" s="6"/>
      <c r="E23" s="6"/>
      <c r="F23" s="6"/>
      <c r="G23" s="6"/>
      <c r="H23" s="7"/>
    </row>
    <row r="24" spans="1:8" ht="14.5" thickBot="1">
      <c r="A24" s="54" t="s">
        <v>0</v>
      </c>
      <c r="B24" s="55" t="s">
        <v>29</v>
      </c>
      <c r="C24" s="56"/>
      <c r="D24" s="17"/>
      <c r="E24" s="17"/>
      <c r="F24" s="17"/>
      <c r="G24" s="17"/>
      <c r="H24" s="18"/>
    </row>
    <row r="25" ht="15.5" thickTop="1">
      <c r="G25" s="57"/>
    </row>
  </sheetData>
  <mergeCells count="4">
    <mergeCell ref="A1:H1"/>
    <mergeCell ref="A6:B6"/>
    <mergeCell ref="A2:H2"/>
    <mergeCell ref="B4:E4"/>
  </mergeCells>
  <dataValidations count="1">
    <dataValidation allowBlank="1" showInputMessage="1" showErrorMessage="1" prompt="Programs can request up to $8,000 for family literacy." sqref="C24"/>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workbookViewId="0" topLeftCell="A1">
      <pane xSplit="1" ySplit="7" topLeftCell="B8" activePane="bottomRight" state="frozen"/>
      <selection pane="topRight" activeCell="B1" sqref="B1"/>
      <selection pane="bottomLeft" activeCell="A6" sqref="A6"/>
      <selection pane="bottomRight" activeCell="G6" sqref="G6:H6"/>
    </sheetView>
  </sheetViews>
  <sheetFormatPr defaultColWidth="8.8515625" defaultRowHeight="15"/>
  <cols>
    <col min="1" max="1" width="31.421875" style="1" customWidth="1"/>
    <col min="2" max="2" width="21.140625" style="1" customWidth="1"/>
    <col min="3" max="8" width="12.57421875" style="1" customWidth="1"/>
    <col min="9" max="16384" width="8.8515625" style="1" customWidth="1"/>
  </cols>
  <sheetData>
    <row r="1" spans="1:8" ht="17.5">
      <c r="A1" s="144" t="s">
        <v>19</v>
      </c>
      <c r="B1" s="144"/>
      <c r="C1" s="144"/>
      <c r="D1" s="144"/>
      <c r="E1" s="144"/>
      <c r="F1" s="144"/>
      <c r="G1" s="144"/>
      <c r="H1" s="144"/>
    </row>
    <row r="2" spans="1:8" ht="33.5" customHeight="1">
      <c r="A2" s="143" t="s">
        <v>73</v>
      </c>
      <c r="B2" s="143"/>
      <c r="C2" s="143"/>
      <c r="D2" s="143"/>
      <c r="E2" s="143"/>
      <c r="F2" s="143"/>
      <c r="G2" s="143"/>
      <c r="H2" s="143"/>
    </row>
    <row r="3" spans="1:8" ht="15">
      <c r="A3" s="58" t="s">
        <v>33</v>
      </c>
      <c r="B3" s="145">
        <f>'Funding Formula Worksheet'!B4:E4</f>
        <v>0</v>
      </c>
      <c r="C3" s="145"/>
      <c r="D3" s="145"/>
      <c r="E3" s="145"/>
      <c r="F3" s="145"/>
      <c r="G3" s="145"/>
      <c r="H3" s="145"/>
    </row>
    <row r="4" spans="1:8" ht="15">
      <c r="A4" s="59"/>
      <c r="B4" s="60"/>
      <c r="C4" s="60"/>
      <c r="D4" s="60"/>
      <c r="E4" s="60"/>
      <c r="F4" s="60"/>
      <c r="G4" s="60"/>
      <c r="H4" s="60"/>
    </row>
    <row r="5" spans="1:8" s="63" customFormat="1" ht="35" customHeight="1">
      <c r="A5" s="61"/>
      <c r="B5" s="62" t="s">
        <v>27</v>
      </c>
      <c r="C5" s="147" t="s">
        <v>24</v>
      </c>
      <c r="D5" s="147"/>
      <c r="E5" s="148" t="s">
        <v>25</v>
      </c>
      <c r="F5" s="148"/>
      <c r="G5" s="149" t="s">
        <v>7</v>
      </c>
      <c r="H5" s="149"/>
    </row>
    <row r="6" spans="1:8" ht="15">
      <c r="A6" s="64" t="s">
        <v>26</v>
      </c>
      <c r="B6" s="65">
        <f>'Funding Formula Worksheet'!B10</f>
        <v>0</v>
      </c>
      <c r="C6" s="150">
        <f>'Funding Formula Worksheet'!B7</f>
        <v>0</v>
      </c>
      <c r="D6" s="151"/>
      <c r="E6" s="150">
        <f>'Funding Formula Worksheet'!B8</f>
        <v>0</v>
      </c>
      <c r="F6" s="151"/>
      <c r="G6" s="150">
        <f>'Funding Formula Worksheet'!B9</f>
        <v>0</v>
      </c>
      <c r="H6" s="151"/>
    </row>
    <row r="7" spans="1:8" ht="15">
      <c r="A7" s="64"/>
      <c r="B7" s="66"/>
      <c r="C7" s="67" t="s">
        <v>1</v>
      </c>
      <c r="D7" s="68" t="s">
        <v>45</v>
      </c>
      <c r="E7" s="67" t="s">
        <v>1</v>
      </c>
      <c r="F7" s="68" t="s">
        <v>45</v>
      </c>
      <c r="G7" s="67" t="s">
        <v>1</v>
      </c>
      <c r="H7" s="68" t="s">
        <v>45</v>
      </c>
    </row>
    <row r="8" spans="1:8" ht="15">
      <c r="A8" s="64" t="s">
        <v>20</v>
      </c>
      <c r="B8" s="50">
        <f>SUM(C8:H8)</f>
        <v>0</v>
      </c>
      <c r="C8" s="50">
        <f>'Budget Detail'!F21</f>
        <v>0</v>
      </c>
      <c r="D8" s="50">
        <f>'Budget Detail'!G21</f>
        <v>0</v>
      </c>
      <c r="E8" s="50">
        <f>'Budget Detail'!H21</f>
        <v>0</v>
      </c>
      <c r="F8" s="50">
        <f>'Budget Detail'!I21</f>
        <v>0</v>
      </c>
      <c r="G8" s="50">
        <f>'Budget Detail'!J21</f>
        <v>0</v>
      </c>
      <c r="H8" s="50">
        <f>'Budget Detail'!K21</f>
        <v>0</v>
      </c>
    </row>
    <row r="9" spans="1:8" ht="15">
      <c r="A9" s="64" t="s">
        <v>21</v>
      </c>
      <c r="B9" s="50">
        <f aca="true" t="shared" si="0" ref="B9:B15">SUM(C9:H9)</f>
        <v>0</v>
      </c>
      <c r="C9" s="50">
        <f>'Budget Detail'!F39</f>
        <v>0</v>
      </c>
      <c r="D9" s="50">
        <f>'Budget Detail'!G39</f>
        <v>0</v>
      </c>
      <c r="E9" s="50">
        <f>'Budget Detail'!H39</f>
        <v>0</v>
      </c>
      <c r="F9" s="50">
        <f>'Budget Detail'!I39</f>
        <v>0</v>
      </c>
      <c r="G9" s="50">
        <f>'Budget Detail'!J39</f>
        <v>0</v>
      </c>
      <c r="H9" s="50">
        <f>'Budget Detail'!K39</f>
        <v>0</v>
      </c>
    </row>
    <row r="10" spans="1:8" ht="15">
      <c r="A10" s="64" t="s">
        <v>22</v>
      </c>
      <c r="B10" s="50">
        <f t="shared" si="0"/>
        <v>0</v>
      </c>
      <c r="C10" s="50">
        <f>'Budget Detail'!D58</f>
        <v>0</v>
      </c>
      <c r="D10" s="50">
        <f>'Budget Detail'!E58</f>
        <v>0</v>
      </c>
      <c r="E10" s="50">
        <f>'Budget Detail'!F58</f>
        <v>0</v>
      </c>
      <c r="F10" s="50">
        <f>'Budget Detail'!G58</f>
        <v>0</v>
      </c>
      <c r="G10" s="50">
        <f>'Budget Detail'!H58</f>
        <v>0</v>
      </c>
      <c r="H10" s="50">
        <f>'Budget Detail'!I58</f>
        <v>0</v>
      </c>
    </row>
    <row r="11" spans="1:8" ht="15">
      <c r="A11" s="64" t="s">
        <v>23</v>
      </c>
      <c r="B11" s="50">
        <f t="shared" si="0"/>
        <v>0</v>
      </c>
      <c r="C11" s="50">
        <f>'Budget Detail'!D76</f>
        <v>0</v>
      </c>
      <c r="D11" s="50">
        <f>'Budget Detail'!E76</f>
        <v>0</v>
      </c>
      <c r="E11" s="50">
        <f>'Budget Detail'!F76</f>
        <v>0</v>
      </c>
      <c r="F11" s="50">
        <f>'Budget Detail'!G76</f>
        <v>0</v>
      </c>
      <c r="G11" s="50">
        <f>'Budget Detail'!H76</f>
        <v>0</v>
      </c>
      <c r="H11" s="50">
        <f>'Budget Detail'!I76</f>
        <v>0</v>
      </c>
    </row>
    <row r="12" spans="1:8" ht="15">
      <c r="A12" s="64" t="s">
        <v>70</v>
      </c>
      <c r="B12" s="50">
        <f t="shared" si="0"/>
        <v>0</v>
      </c>
      <c r="C12" s="50">
        <f>'Budget Detail'!D94</f>
        <v>0</v>
      </c>
      <c r="D12" s="50">
        <f>'Budget Detail'!E94</f>
        <v>0</v>
      </c>
      <c r="E12" s="50">
        <f>'Budget Detail'!F94</f>
        <v>0</v>
      </c>
      <c r="F12" s="50">
        <f>'Budget Detail'!G94</f>
        <v>0</v>
      </c>
      <c r="G12" s="50">
        <f>'Budget Detail'!H94</f>
        <v>0</v>
      </c>
      <c r="H12" s="50">
        <f>'Budget Detail'!I94</f>
        <v>0</v>
      </c>
    </row>
    <row r="13" spans="1:8" ht="15">
      <c r="A13" s="64" t="s">
        <v>53</v>
      </c>
      <c r="B13" s="50">
        <f t="shared" si="0"/>
        <v>0</v>
      </c>
      <c r="C13" s="50">
        <f>'Budget Detail'!D112</f>
        <v>0</v>
      </c>
      <c r="D13" s="50">
        <f>'Budget Detail'!E112</f>
        <v>0</v>
      </c>
      <c r="E13" s="50">
        <f>'Budget Detail'!F112</f>
        <v>0</v>
      </c>
      <c r="F13" s="50">
        <f>'Budget Detail'!G112</f>
        <v>0</v>
      </c>
      <c r="G13" s="50">
        <f>'Budget Detail'!H112</f>
        <v>0</v>
      </c>
      <c r="H13" s="50">
        <f>'Budget Detail'!I112</f>
        <v>0</v>
      </c>
    </row>
    <row r="14" spans="1:8" ht="15">
      <c r="A14" s="64" t="s">
        <v>55</v>
      </c>
      <c r="B14" s="50">
        <f t="shared" si="0"/>
        <v>0</v>
      </c>
      <c r="C14" s="50">
        <f>'Budget Detail'!D130</f>
        <v>0</v>
      </c>
      <c r="D14" s="50">
        <f>'Budget Detail'!E130</f>
        <v>0</v>
      </c>
      <c r="E14" s="50">
        <f>'Budget Detail'!F130</f>
        <v>0</v>
      </c>
      <c r="F14" s="50">
        <f>'Budget Detail'!G130</f>
        <v>0</v>
      </c>
      <c r="G14" s="50">
        <f>'Budget Detail'!H130</f>
        <v>0</v>
      </c>
      <c r="H14" s="50">
        <f>'Budget Detail'!I130</f>
        <v>0</v>
      </c>
    </row>
    <row r="15" spans="1:8" ht="15">
      <c r="A15" s="64" t="s">
        <v>54</v>
      </c>
      <c r="B15" s="50">
        <f t="shared" si="0"/>
        <v>0</v>
      </c>
      <c r="C15" s="50">
        <f>'Budget Detail'!D148</f>
        <v>0</v>
      </c>
      <c r="D15" s="50">
        <f>'Budget Detail'!E148</f>
        <v>0</v>
      </c>
      <c r="E15" s="50">
        <f>'Budget Detail'!F148</f>
        <v>0</v>
      </c>
      <c r="F15" s="50">
        <f>'Budget Detail'!G148</f>
        <v>0</v>
      </c>
      <c r="G15" s="50">
        <f>'Budget Detail'!H148</f>
        <v>0</v>
      </c>
      <c r="H15" s="50">
        <f>'Budget Detail'!I148</f>
        <v>0</v>
      </c>
    </row>
    <row r="16" spans="1:8" ht="15">
      <c r="A16" s="64" t="s">
        <v>66</v>
      </c>
      <c r="B16" s="50">
        <f>SUM(C16:H16)</f>
        <v>0</v>
      </c>
      <c r="C16" s="50">
        <f>'Budget Detail'!D166</f>
        <v>0</v>
      </c>
      <c r="D16" s="50">
        <f>'Budget Detail'!E166</f>
        <v>0</v>
      </c>
      <c r="E16" s="50">
        <f>'Budget Detail'!F166</f>
        <v>0</v>
      </c>
      <c r="F16" s="50">
        <f>'Budget Detail'!G166</f>
        <v>0</v>
      </c>
      <c r="G16" s="50">
        <f>'Budget Detail'!H166</f>
        <v>0</v>
      </c>
      <c r="H16" s="50">
        <f>'Budget Detail'!I166</f>
        <v>0</v>
      </c>
    </row>
    <row r="17" spans="1:8" ht="15">
      <c r="A17" s="69" t="s">
        <v>46</v>
      </c>
      <c r="B17" s="70"/>
      <c r="C17" s="70">
        <f>SUM(C8:C16)</f>
        <v>0</v>
      </c>
      <c r="D17" s="70">
        <f aca="true" t="shared" si="1" ref="D17:H17">SUM(D8:D16)</f>
        <v>0</v>
      </c>
      <c r="E17" s="70">
        <f t="shared" si="1"/>
        <v>0</v>
      </c>
      <c r="F17" s="70">
        <f t="shared" si="1"/>
        <v>0</v>
      </c>
      <c r="G17" s="70">
        <f t="shared" si="1"/>
        <v>0</v>
      </c>
      <c r="H17" s="70">
        <f t="shared" si="1"/>
        <v>0</v>
      </c>
    </row>
    <row r="18" spans="1:8" ht="15">
      <c r="A18" s="71" t="s">
        <v>28</v>
      </c>
      <c r="B18" s="65">
        <f>SUM(B8:B16)</f>
        <v>0</v>
      </c>
      <c r="C18" s="146">
        <f>C17+D17</f>
        <v>0</v>
      </c>
      <c r="D18" s="146"/>
      <c r="E18" s="146">
        <f>E17+F17</f>
        <v>0</v>
      </c>
      <c r="F18" s="146"/>
      <c r="G18" s="146">
        <f>G17+H17</f>
        <v>0</v>
      </c>
      <c r="H18" s="146"/>
    </row>
    <row r="19" ht="14.5" thickBot="1"/>
    <row r="20" spans="1:3" ht="14.5" thickTop="1">
      <c r="A20" s="140" t="s">
        <v>58</v>
      </c>
      <c r="B20" s="138" t="e">
        <f>SUM(D17+F17+H17)/B18</f>
        <v>#DIV/0!</v>
      </c>
      <c r="C20" s="139"/>
    </row>
    <row r="21" spans="1:3" ht="14.5" customHeight="1">
      <c r="A21" s="141"/>
      <c r="B21" s="134" t="s">
        <v>69</v>
      </c>
      <c r="C21" s="135"/>
    </row>
    <row r="22" spans="1:6" ht="15">
      <c r="A22" s="141"/>
      <c r="B22" s="134"/>
      <c r="C22" s="135"/>
      <c r="E22" s="176"/>
      <c r="F22" s="176"/>
    </row>
    <row r="23" spans="1:3" ht="15">
      <c r="A23" s="141"/>
      <c r="B23" s="134"/>
      <c r="C23" s="135"/>
    </row>
    <row r="24" spans="1:3" ht="57.5" customHeight="1" thickBot="1">
      <c r="A24" s="142"/>
      <c r="B24" s="136"/>
      <c r="C24" s="137"/>
    </row>
    <row r="25" ht="14.5" thickTop="1"/>
  </sheetData>
  <mergeCells count="15">
    <mergeCell ref="B21:C24"/>
    <mergeCell ref="B20:C20"/>
    <mergeCell ref="A20:A24"/>
    <mergeCell ref="A2:H2"/>
    <mergeCell ref="A1:H1"/>
    <mergeCell ref="B3:H3"/>
    <mergeCell ref="C18:D18"/>
    <mergeCell ref="E18:F18"/>
    <mergeCell ref="G18:H18"/>
    <mergeCell ref="C5:D5"/>
    <mergeCell ref="E5:F5"/>
    <mergeCell ref="G5:H5"/>
    <mergeCell ref="C6:D6"/>
    <mergeCell ref="E6:F6"/>
    <mergeCell ref="G6:H6"/>
  </mergeCells>
  <conditionalFormatting sqref="B17">
    <cfRule type="cellIs" priority="9" dxfId="0" operator="equal">
      <formula>$B$5</formula>
    </cfRule>
  </conditionalFormatting>
  <conditionalFormatting sqref="B18">
    <cfRule type="cellIs" priority="3" dxfId="0" operator="equal">
      <formula>$B$6</formula>
    </cfRule>
    <cfRule type="cellIs" priority="8" dxfId="0" operator="equal">
      <formula>$B$6</formula>
    </cfRule>
  </conditionalFormatting>
  <conditionalFormatting sqref="C18:D18">
    <cfRule type="cellIs" priority="7" dxfId="0" operator="equal">
      <formula>$C$6</formula>
    </cfRule>
  </conditionalFormatting>
  <conditionalFormatting sqref="E18:F18">
    <cfRule type="cellIs" priority="6" dxfId="0" operator="equal">
      <formula>$E$6</formula>
    </cfRule>
  </conditionalFormatting>
  <conditionalFormatting sqref="G18:H18">
    <cfRule type="cellIs" priority="5" dxfId="0" operator="equal">
      <formula>$G$6</formula>
    </cfRule>
  </conditionalFormatting>
  <conditionalFormatting sqref="B20">
    <cfRule type="cellIs" priority="1" dxfId="9" operator="greaterThan">
      <formula>0.05</formula>
    </cfRule>
    <cfRule type="cellIs" priority="2" dxfId="9" operator="greaterThan">
      <formula>0.05</formula>
    </cfRule>
    <cfRule type="cellIs" priority="4" dxfId="9" operator="greaterThan">
      <formula>0.05</formula>
    </cfRule>
  </conditionalFormatting>
  <printOptions/>
  <pageMargins left="0.7" right="0.7" top="0.75" bottom="0.75" header="0.3" footer="0.3"/>
  <pageSetup fitToHeight="1" fitToWidth="1" horizontalDpi="600" verticalDpi="600" orientation="landscape" scale="7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6"/>
  <sheetViews>
    <sheetView workbookViewId="0" topLeftCell="B149">
      <selection activeCell="I166" sqref="H166:I166"/>
    </sheetView>
  </sheetViews>
  <sheetFormatPr defaultColWidth="8.8515625" defaultRowHeight="15"/>
  <cols>
    <col min="1" max="1" width="24.140625" style="1" customWidth="1"/>
    <col min="2" max="2" width="26.421875" style="1" customWidth="1"/>
    <col min="3" max="3" width="17.57421875" style="1" customWidth="1"/>
    <col min="4" max="10" width="15.00390625" style="1" customWidth="1"/>
    <col min="11" max="11" width="14.00390625" style="1" customWidth="1"/>
    <col min="12" max="12" width="21.57421875" style="1" customWidth="1"/>
    <col min="13" max="16384" width="8.8515625" style="1" customWidth="1"/>
  </cols>
  <sheetData>
    <row r="1" spans="1:12" ht="17.5">
      <c r="A1" s="144" t="s">
        <v>31</v>
      </c>
      <c r="B1" s="144"/>
      <c r="C1" s="144"/>
      <c r="D1" s="144"/>
      <c r="E1" s="144"/>
      <c r="F1" s="144"/>
      <c r="G1" s="144"/>
      <c r="H1" s="144"/>
      <c r="I1" s="144"/>
      <c r="J1" s="144"/>
      <c r="K1" s="144"/>
      <c r="L1" s="144"/>
    </row>
    <row r="2" spans="1:12" ht="50.5" customHeight="1">
      <c r="A2" s="160" t="s">
        <v>74</v>
      </c>
      <c r="B2" s="160"/>
      <c r="C2" s="160"/>
      <c r="D2" s="160"/>
      <c r="E2" s="160"/>
      <c r="F2" s="160"/>
      <c r="G2" s="160"/>
      <c r="H2" s="160"/>
      <c r="I2" s="160"/>
      <c r="J2" s="160"/>
      <c r="K2" s="72"/>
      <c r="L2" s="72"/>
    </row>
    <row r="3" spans="1:8" ht="15">
      <c r="A3" s="58" t="s">
        <v>47</v>
      </c>
      <c r="B3" s="164">
        <f>'Funding Formula Worksheet'!B4:E4</f>
        <v>0</v>
      </c>
      <c r="C3" s="164"/>
      <c r="D3" s="164"/>
      <c r="E3" s="164"/>
      <c r="F3" s="164"/>
      <c r="G3" s="164"/>
      <c r="H3" s="164"/>
    </row>
    <row r="5" spans="1:12" ht="15">
      <c r="A5" s="155" t="s">
        <v>20</v>
      </c>
      <c r="B5" s="156"/>
      <c r="C5" s="156"/>
      <c r="D5" s="156"/>
      <c r="E5" s="156"/>
      <c r="F5" s="156"/>
      <c r="G5" s="156"/>
      <c r="H5" s="156"/>
      <c r="I5" s="156"/>
      <c r="J5" s="156"/>
      <c r="K5" s="156"/>
      <c r="L5" s="156"/>
    </row>
    <row r="6" spans="1:12" ht="15.5" thickBot="1">
      <c r="A6" s="161" t="s">
        <v>37</v>
      </c>
      <c r="B6" s="162"/>
      <c r="C6" s="162"/>
      <c r="D6" s="162"/>
      <c r="E6" s="162"/>
      <c r="F6" s="163" t="s">
        <v>36</v>
      </c>
      <c r="G6" s="163"/>
      <c r="H6" s="163"/>
      <c r="I6" s="163"/>
      <c r="J6" s="163"/>
      <c r="K6" s="163"/>
      <c r="L6" s="163"/>
    </row>
    <row r="7" spans="1:12" ht="15" thickBot="1" thickTop="1">
      <c r="A7" s="73" t="s">
        <v>30</v>
      </c>
      <c r="B7" s="73" t="s">
        <v>44</v>
      </c>
      <c r="C7" s="74" t="s">
        <v>34</v>
      </c>
      <c r="D7" s="75" t="s">
        <v>35</v>
      </c>
      <c r="E7" s="76" t="s">
        <v>51</v>
      </c>
      <c r="F7" s="77" t="s">
        <v>38</v>
      </c>
      <c r="G7" s="78" t="s">
        <v>39</v>
      </c>
      <c r="H7" s="77" t="s">
        <v>40</v>
      </c>
      <c r="I7" s="79" t="s">
        <v>41</v>
      </c>
      <c r="J7" s="77" t="s">
        <v>42</v>
      </c>
      <c r="K7" s="79" t="s">
        <v>43</v>
      </c>
      <c r="L7" s="80" t="s">
        <v>59</v>
      </c>
    </row>
    <row r="8" spans="1:12" ht="14.5" thickTop="1">
      <c r="A8" s="81"/>
      <c r="B8" s="82"/>
      <c r="C8" s="50"/>
      <c r="D8" s="83"/>
      <c r="E8" s="84">
        <f>Table3[[#This Row],[Total Salary]]+Table3[[#This Row],[Total Benefits]]</f>
        <v>0</v>
      </c>
      <c r="F8" s="85"/>
      <c r="G8" s="86"/>
      <c r="H8" s="85"/>
      <c r="I8" s="84"/>
      <c r="J8" s="85"/>
      <c r="K8" s="84"/>
      <c r="L8" s="87">
        <f>SUM(Table3[[#This Row],[231 Program]:[State Admin]])</f>
        <v>0</v>
      </c>
    </row>
    <row r="9" spans="1:12" ht="15">
      <c r="A9" s="81"/>
      <c r="B9" s="82"/>
      <c r="C9" s="50"/>
      <c r="D9" s="88"/>
      <c r="E9" s="84">
        <f>Table3[[#This Row],[Total Salary]]+Table3[[#This Row],[Total Benefits]]</f>
        <v>0</v>
      </c>
      <c r="F9" s="85"/>
      <c r="G9" s="86"/>
      <c r="H9" s="85"/>
      <c r="I9" s="84"/>
      <c r="J9" s="85"/>
      <c r="K9" s="84"/>
      <c r="L9" s="87">
        <f>SUM(Table3[[#This Row],[231 Program]:[State Admin]])</f>
        <v>0</v>
      </c>
    </row>
    <row r="10" spans="1:12" ht="15">
      <c r="A10" s="81"/>
      <c r="B10" s="82"/>
      <c r="C10" s="50"/>
      <c r="D10" s="88"/>
      <c r="E10" s="84">
        <f>Table3[[#This Row],[Total Salary]]+Table3[[#This Row],[Total Benefits]]</f>
        <v>0</v>
      </c>
      <c r="F10" s="85"/>
      <c r="G10" s="86"/>
      <c r="H10" s="85"/>
      <c r="I10" s="84"/>
      <c r="J10" s="85"/>
      <c r="K10" s="84"/>
      <c r="L10" s="87">
        <f>SUM(Table3[[#This Row],[231 Program]:[State Admin]])</f>
        <v>0</v>
      </c>
    </row>
    <row r="11" spans="1:12" ht="15">
      <c r="A11" s="81"/>
      <c r="B11" s="82"/>
      <c r="C11" s="50"/>
      <c r="D11" s="88"/>
      <c r="E11" s="84">
        <f>Table3[[#This Row],[Total Salary]]+Table3[[#This Row],[Total Benefits]]</f>
        <v>0</v>
      </c>
      <c r="F11" s="85"/>
      <c r="G11" s="86"/>
      <c r="H11" s="85"/>
      <c r="I11" s="84"/>
      <c r="J11" s="85"/>
      <c r="K11" s="84"/>
      <c r="L11" s="87">
        <f>SUM(Table3[[#This Row],[231 Program]:[State Admin]])</f>
        <v>0</v>
      </c>
    </row>
    <row r="12" spans="1:12" ht="15">
      <c r="A12" s="81"/>
      <c r="B12" s="82"/>
      <c r="C12" s="50"/>
      <c r="D12" s="88"/>
      <c r="E12" s="84">
        <f>Table3[[#This Row],[Total Salary]]+Table3[[#This Row],[Total Benefits]]</f>
        <v>0</v>
      </c>
      <c r="F12" s="85"/>
      <c r="G12" s="86"/>
      <c r="H12" s="85"/>
      <c r="I12" s="84"/>
      <c r="J12" s="85"/>
      <c r="K12" s="84"/>
      <c r="L12" s="87">
        <f>SUM(Table3[[#This Row],[231 Program]:[State Admin]])</f>
        <v>0</v>
      </c>
    </row>
    <row r="13" spans="1:12" ht="15">
      <c r="A13" s="81"/>
      <c r="B13" s="82"/>
      <c r="C13" s="50"/>
      <c r="D13" s="88"/>
      <c r="E13" s="84">
        <f>Table3[[#This Row],[Total Salary]]+Table3[[#This Row],[Total Benefits]]</f>
        <v>0</v>
      </c>
      <c r="F13" s="85"/>
      <c r="G13" s="86"/>
      <c r="H13" s="85"/>
      <c r="I13" s="84"/>
      <c r="J13" s="85"/>
      <c r="K13" s="84"/>
      <c r="L13" s="87">
        <f>SUM(Table3[[#This Row],[231 Program]:[State Admin]])</f>
        <v>0</v>
      </c>
    </row>
    <row r="14" spans="1:12" ht="15">
      <c r="A14" s="81"/>
      <c r="B14" s="82"/>
      <c r="C14" s="50"/>
      <c r="D14" s="88"/>
      <c r="E14" s="84">
        <f>Table3[[#This Row],[Total Salary]]+Table3[[#This Row],[Total Benefits]]</f>
        <v>0</v>
      </c>
      <c r="F14" s="85"/>
      <c r="G14" s="86"/>
      <c r="H14" s="85"/>
      <c r="I14" s="84"/>
      <c r="J14" s="85"/>
      <c r="K14" s="84"/>
      <c r="L14" s="87">
        <f>SUM(Table3[[#This Row],[231 Program]:[State Admin]])</f>
        <v>0</v>
      </c>
    </row>
    <row r="15" spans="1:12" ht="15">
      <c r="A15" s="81"/>
      <c r="B15" s="82"/>
      <c r="C15" s="50"/>
      <c r="D15" s="88"/>
      <c r="E15" s="84">
        <f>Table3[[#This Row],[Total Salary]]+Table3[[#This Row],[Total Benefits]]</f>
        <v>0</v>
      </c>
      <c r="F15" s="85"/>
      <c r="G15" s="86"/>
      <c r="H15" s="85"/>
      <c r="I15" s="84"/>
      <c r="J15" s="85"/>
      <c r="K15" s="84"/>
      <c r="L15" s="87">
        <f>SUM(Table3[[#This Row],[231 Program]:[State Admin]])</f>
        <v>0</v>
      </c>
    </row>
    <row r="16" spans="1:12" ht="15">
      <c r="A16" s="81"/>
      <c r="B16" s="82"/>
      <c r="C16" s="50"/>
      <c r="D16" s="88"/>
      <c r="E16" s="84">
        <f>Table3[[#This Row],[Total Salary]]+Table3[[#This Row],[Total Benefits]]</f>
        <v>0</v>
      </c>
      <c r="F16" s="85"/>
      <c r="G16" s="86"/>
      <c r="H16" s="85"/>
      <c r="I16" s="84"/>
      <c r="J16" s="85"/>
      <c r="K16" s="84"/>
      <c r="L16" s="87">
        <f>SUM(Table3[[#This Row],[231 Program]:[State Admin]])</f>
        <v>0</v>
      </c>
    </row>
    <row r="17" spans="1:12" ht="15">
      <c r="A17" s="81"/>
      <c r="B17" s="82"/>
      <c r="C17" s="50"/>
      <c r="D17" s="88"/>
      <c r="E17" s="84">
        <f>Table3[[#This Row],[Total Salary]]+Table3[[#This Row],[Total Benefits]]</f>
        <v>0</v>
      </c>
      <c r="F17" s="85"/>
      <c r="G17" s="86"/>
      <c r="H17" s="85"/>
      <c r="I17" s="84"/>
      <c r="J17" s="85"/>
      <c r="K17" s="84"/>
      <c r="L17" s="87">
        <f>SUM(Table3[[#This Row],[231 Program]:[State Admin]])</f>
        <v>0</v>
      </c>
    </row>
    <row r="18" spans="1:12" ht="15">
      <c r="A18" s="81"/>
      <c r="B18" s="82"/>
      <c r="C18" s="50"/>
      <c r="D18" s="88"/>
      <c r="E18" s="84">
        <f>Table3[[#This Row],[Total Salary]]+Table3[[#This Row],[Total Benefits]]</f>
        <v>0</v>
      </c>
      <c r="F18" s="85"/>
      <c r="G18" s="86"/>
      <c r="H18" s="85"/>
      <c r="I18" s="84"/>
      <c r="J18" s="85"/>
      <c r="K18" s="84"/>
      <c r="L18" s="87">
        <f>SUM(Table3[[#This Row],[231 Program]:[State Admin]])</f>
        <v>0</v>
      </c>
    </row>
    <row r="19" spans="1:12" ht="15">
      <c r="A19" s="81"/>
      <c r="B19" s="82"/>
      <c r="C19" s="50"/>
      <c r="D19" s="88"/>
      <c r="E19" s="84">
        <f>Table3[[#This Row],[Total Salary]]+Table3[[#This Row],[Total Benefits]]</f>
        <v>0</v>
      </c>
      <c r="F19" s="85"/>
      <c r="G19" s="86"/>
      <c r="H19" s="85"/>
      <c r="I19" s="84"/>
      <c r="J19" s="85"/>
      <c r="K19" s="84"/>
      <c r="L19" s="87">
        <f>SUM(Table3[[#This Row],[231 Program]:[State Admin]])</f>
        <v>0</v>
      </c>
    </row>
    <row r="20" spans="1:12" ht="15">
      <c r="A20" s="81"/>
      <c r="B20" s="82"/>
      <c r="C20" s="50"/>
      <c r="D20" s="88"/>
      <c r="E20" s="84">
        <f>Table3[[#This Row],[Total Salary]]+Table3[[#This Row],[Total Benefits]]</f>
        <v>0</v>
      </c>
      <c r="F20" s="85"/>
      <c r="G20" s="86"/>
      <c r="H20" s="85"/>
      <c r="I20" s="84"/>
      <c r="J20" s="85"/>
      <c r="K20" s="84"/>
      <c r="L20" s="87">
        <f>SUM(Table3[[#This Row],[231 Program]:[State Admin]])</f>
        <v>0</v>
      </c>
    </row>
    <row r="21" spans="1:12" ht="15">
      <c r="A21" s="90" t="s">
        <v>28</v>
      </c>
      <c r="B21" s="90"/>
      <c r="C21" s="91">
        <f>SUM(C8:C20)</f>
        <v>0</v>
      </c>
      <c r="D21" s="92">
        <f>SUM(D8:D20)</f>
        <v>0</v>
      </c>
      <c r="E21" s="93">
        <f>SUM(E8:E20)</f>
        <v>0</v>
      </c>
      <c r="F21" s="94">
        <f>SUM(F8:F20)</f>
        <v>0</v>
      </c>
      <c r="G21" s="94">
        <f aca="true" t="shared" si="0" ref="G21:K21">SUM(G8:G20)</f>
        <v>0</v>
      </c>
      <c r="H21" s="94">
        <f t="shared" si="0"/>
        <v>0</v>
      </c>
      <c r="I21" s="94">
        <f t="shared" si="0"/>
        <v>0</v>
      </c>
      <c r="J21" s="94">
        <f t="shared" si="0"/>
        <v>0</v>
      </c>
      <c r="K21" s="94">
        <f t="shared" si="0"/>
        <v>0</v>
      </c>
      <c r="L21" s="95">
        <f>SUM(L8:L20)</f>
        <v>0</v>
      </c>
    </row>
    <row r="22" spans="1:12" s="96" customFormat="1" ht="37" customHeight="1">
      <c r="A22" s="165"/>
      <c r="B22" s="165"/>
      <c r="C22" s="166"/>
      <c r="D22" s="166"/>
      <c r="E22" s="166"/>
      <c r="F22" s="166"/>
      <c r="G22" s="166"/>
      <c r="H22" s="166"/>
      <c r="I22" s="166"/>
      <c r="J22" s="166"/>
      <c r="K22" s="166"/>
      <c r="L22" s="167"/>
    </row>
    <row r="23" spans="1:12" ht="16.5" thickBot="1">
      <c r="A23" s="155" t="s">
        <v>21</v>
      </c>
      <c r="B23" s="156"/>
      <c r="C23" s="156"/>
      <c r="D23" s="156"/>
      <c r="E23" s="156"/>
      <c r="F23" s="156"/>
      <c r="G23" s="156"/>
      <c r="H23" s="156"/>
      <c r="I23" s="156"/>
      <c r="J23" s="156"/>
      <c r="K23" s="156"/>
      <c r="L23" s="156"/>
    </row>
    <row r="24" spans="1:12" ht="16" thickBot="1" thickTop="1">
      <c r="A24" s="152" t="s">
        <v>37</v>
      </c>
      <c r="B24" s="153"/>
      <c r="C24" s="153"/>
      <c r="D24" s="153"/>
      <c r="E24" s="153"/>
      <c r="F24" s="154" t="s">
        <v>36</v>
      </c>
      <c r="G24" s="154"/>
      <c r="H24" s="154"/>
      <c r="I24" s="154"/>
      <c r="J24" s="154"/>
      <c r="K24" s="154"/>
      <c r="L24" s="154"/>
    </row>
    <row r="25" spans="1:12" s="105" customFormat="1" ht="44.5" customHeight="1" thickTop="1">
      <c r="A25" s="97" t="s">
        <v>30</v>
      </c>
      <c r="B25" s="97" t="s">
        <v>44</v>
      </c>
      <c r="C25" s="98" t="s">
        <v>75</v>
      </c>
      <c r="D25" s="99" t="s">
        <v>35</v>
      </c>
      <c r="E25" s="100" t="s">
        <v>4</v>
      </c>
      <c r="F25" s="101" t="s">
        <v>38</v>
      </c>
      <c r="G25" s="102" t="s">
        <v>39</v>
      </c>
      <c r="H25" s="101" t="s">
        <v>40</v>
      </c>
      <c r="I25" s="103" t="s">
        <v>41</v>
      </c>
      <c r="J25" s="101" t="s">
        <v>42</v>
      </c>
      <c r="K25" s="103" t="s">
        <v>43</v>
      </c>
      <c r="L25" s="104" t="s">
        <v>59</v>
      </c>
    </row>
    <row r="26" spans="1:12" ht="15">
      <c r="A26" s="81"/>
      <c r="B26" s="82"/>
      <c r="C26" s="50"/>
      <c r="D26" s="88"/>
      <c r="E26" s="84">
        <f>SUM(#REF!)</f>
        <v>0</v>
      </c>
      <c r="F26" s="85"/>
      <c r="G26" s="86"/>
      <c r="H26" s="85"/>
      <c r="I26" s="84"/>
      <c r="J26" s="85"/>
      <c r="K26" s="84"/>
      <c r="L26" s="89">
        <f>SUM(Table35[[#This Row],[231 Program]:[State Admin]])</f>
        <v>0</v>
      </c>
    </row>
    <row r="27" spans="1:12" ht="15">
      <c r="A27" s="81"/>
      <c r="B27" s="82"/>
      <c r="C27" s="50"/>
      <c r="D27" s="88"/>
      <c r="E27" s="84">
        <f>SUM(#REF!)</f>
        <v>0</v>
      </c>
      <c r="F27" s="85"/>
      <c r="G27" s="86"/>
      <c r="H27" s="85"/>
      <c r="I27" s="84"/>
      <c r="J27" s="85"/>
      <c r="K27" s="84"/>
      <c r="L27" s="89">
        <f>SUM(Table35[[#This Row],[231 Program]:[State Admin]])</f>
        <v>0</v>
      </c>
    </row>
    <row r="28" spans="1:12" ht="15">
      <c r="A28" s="81"/>
      <c r="B28" s="82"/>
      <c r="C28" s="50"/>
      <c r="D28" s="88"/>
      <c r="E28" s="84">
        <f>SUM(#REF!)</f>
        <v>0</v>
      </c>
      <c r="F28" s="85"/>
      <c r="G28" s="86"/>
      <c r="H28" s="85"/>
      <c r="I28" s="84"/>
      <c r="J28" s="85"/>
      <c r="K28" s="84"/>
      <c r="L28" s="89">
        <f>SUM(Table35[[#This Row],[231 Program]:[State Admin]])</f>
        <v>0</v>
      </c>
    </row>
    <row r="29" spans="1:12" ht="15">
      <c r="A29" s="81"/>
      <c r="B29" s="82"/>
      <c r="C29" s="50"/>
      <c r="D29" s="88"/>
      <c r="E29" s="84">
        <f>SUM(#REF!)</f>
        <v>0</v>
      </c>
      <c r="F29" s="85"/>
      <c r="G29" s="86"/>
      <c r="H29" s="85"/>
      <c r="I29" s="84"/>
      <c r="J29" s="85"/>
      <c r="K29" s="84"/>
      <c r="L29" s="89">
        <f>SUM(Table35[[#This Row],[231 Program]:[State Admin]])</f>
        <v>0</v>
      </c>
    </row>
    <row r="30" spans="1:12" ht="15">
      <c r="A30" s="81"/>
      <c r="B30" s="82"/>
      <c r="C30" s="50"/>
      <c r="D30" s="88"/>
      <c r="E30" s="84">
        <f>SUM(#REF!)</f>
        <v>0</v>
      </c>
      <c r="F30" s="85"/>
      <c r="G30" s="86"/>
      <c r="H30" s="85"/>
      <c r="I30" s="84"/>
      <c r="J30" s="85"/>
      <c r="K30" s="84"/>
      <c r="L30" s="89">
        <f>SUM(Table35[[#This Row],[231 Program]:[State Admin]])</f>
        <v>0</v>
      </c>
    </row>
    <row r="31" spans="1:12" ht="15">
      <c r="A31" s="81"/>
      <c r="B31" s="82"/>
      <c r="C31" s="50"/>
      <c r="D31" s="88"/>
      <c r="E31" s="84">
        <f>SUM(#REF!)</f>
        <v>0</v>
      </c>
      <c r="F31" s="85"/>
      <c r="G31" s="86"/>
      <c r="H31" s="85"/>
      <c r="I31" s="84"/>
      <c r="J31" s="85"/>
      <c r="K31" s="84"/>
      <c r="L31" s="89">
        <f>SUM(Table35[[#This Row],[231 Program]:[State Admin]])</f>
        <v>0</v>
      </c>
    </row>
    <row r="32" spans="1:12" ht="15">
      <c r="A32" s="81"/>
      <c r="B32" s="82"/>
      <c r="C32" s="50"/>
      <c r="D32" s="88"/>
      <c r="E32" s="84">
        <f>SUM(#REF!)</f>
        <v>0</v>
      </c>
      <c r="F32" s="85"/>
      <c r="G32" s="86"/>
      <c r="H32" s="85"/>
      <c r="I32" s="84"/>
      <c r="J32" s="85"/>
      <c r="K32" s="84"/>
      <c r="L32" s="89">
        <f>SUM(Table35[[#This Row],[231 Program]:[State Admin]])</f>
        <v>0</v>
      </c>
    </row>
    <row r="33" spans="1:12" ht="15">
      <c r="A33" s="81"/>
      <c r="B33" s="82"/>
      <c r="C33" s="50"/>
      <c r="D33" s="88"/>
      <c r="E33" s="84">
        <f>SUM(#REF!)</f>
        <v>0</v>
      </c>
      <c r="F33" s="85"/>
      <c r="G33" s="86"/>
      <c r="H33" s="85"/>
      <c r="I33" s="84"/>
      <c r="J33" s="85"/>
      <c r="K33" s="84"/>
      <c r="L33" s="89">
        <f>SUM(Table35[[#This Row],[231 Program]:[State Admin]])</f>
        <v>0</v>
      </c>
    </row>
    <row r="34" spans="1:12" ht="15">
      <c r="A34" s="81"/>
      <c r="B34" s="82"/>
      <c r="C34" s="50"/>
      <c r="D34" s="88"/>
      <c r="E34" s="84">
        <f>SUM(#REF!)</f>
        <v>0</v>
      </c>
      <c r="F34" s="85"/>
      <c r="G34" s="86"/>
      <c r="H34" s="85"/>
      <c r="I34" s="84"/>
      <c r="J34" s="85"/>
      <c r="K34" s="84"/>
      <c r="L34" s="89">
        <f>SUM(Table35[[#This Row],[231 Program]:[State Admin]])</f>
        <v>0</v>
      </c>
    </row>
    <row r="35" spans="1:12" ht="15">
      <c r="A35" s="81"/>
      <c r="B35" s="82"/>
      <c r="C35" s="50"/>
      <c r="D35" s="88"/>
      <c r="E35" s="84">
        <f>SUM(#REF!)</f>
        <v>0</v>
      </c>
      <c r="F35" s="85"/>
      <c r="G35" s="86"/>
      <c r="H35" s="85"/>
      <c r="I35" s="84"/>
      <c r="J35" s="85"/>
      <c r="K35" s="84"/>
      <c r="L35" s="89">
        <f>SUM(Table35[[#This Row],[231 Program]:[State Admin]])</f>
        <v>0</v>
      </c>
    </row>
    <row r="36" spans="1:12" ht="15">
      <c r="A36" s="81"/>
      <c r="B36" s="82"/>
      <c r="C36" s="50"/>
      <c r="D36" s="88"/>
      <c r="E36" s="84">
        <f>SUM(#REF!)</f>
        <v>0</v>
      </c>
      <c r="F36" s="85"/>
      <c r="G36" s="86"/>
      <c r="H36" s="85"/>
      <c r="I36" s="84"/>
      <c r="J36" s="85"/>
      <c r="K36" s="84"/>
      <c r="L36" s="89">
        <f>SUM(Table35[[#This Row],[231 Program]:[State Admin]])</f>
        <v>0</v>
      </c>
    </row>
    <row r="37" spans="1:12" ht="15">
      <c r="A37" s="81"/>
      <c r="B37" s="82"/>
      <c r="C37" s="50"/>
      <c r="D37" s="88"/>
      <c r="E37" s="84">
        <f>SUM(#REF!)</f>
        <v>0</v>
      </c>
      <c r="F37" s="85"/>
      <c r="G37" s="86"/>
      <c r="H37" s="85"/>
      <c r="I37" s="84"/>
      <c r="J37" s="85"/>
      <c r="K37" s="84"/>
      <c r="L37" s="89">
        <f>SUM(Table35[[#This Row],[231 Program]:[State Admin]])</f>
        <v>0</v>
      </c>
    </row>
    <row r="38" spans="1:12" ht="15">
      <c r="A38" s="81"/>
      <c r="B38" s="82"/>
      <c r="C38" s="50"/>
      <c r="D38" s="88"/>
      <c r="E38" s="84">
        <f>SUM(#REF!)</f>
        <v>0</v>
      </c>
      <c r="F38" s="85"/>
      <c r="G38" s="86"/>
      <c r="H38" s="85"/>
      <c r="I38" s="84"/>
      <c r="J38" s="85"/>
      <c r="K38" s="84"/>
      <c r="L38" s="89">
        <f>SUM(Table35[[#This Row],[231 Program]:[State Admin]])</f>
        <v>0</v>
      </c>
    </row>
    <row r="39" spans="1:12" ht="15">
      <c r="A39" s="90" t="s">
        <v>28</v>
      </c>
      <c r="B39" s="90"/>
      <c r="C39" s="91">
        <f>SUM(C26:C38)</f>
        <v>0</v>
      </c>
      <c r="D39" s="106">
        <f>SUM(D26:D38)</f>
        <v>0</v>
      </c>
      <c r="E39" s="93">
        <f>SUM(E26:E38)</f>
        <v>0</v>
      </c>
      <c r="F39" s="94">
        <f>SUM(F26:F38)</f>
        <v>0</v>
      </c>
      <c r="G39" s="94">
        <f aca="true" t="shared" si="1" ref="G39:K39">SUM(G26:G38)</f>
        <v>0</v>
      </c>
      <c r="H39" s="94">
        <f t="shared" si="1"/>
        <v>0</v>
      </c>
      <c r="I39" s="94">
        <f t="shared" si="1"/>
        <v>0</v>
      </c>
      <c r="J39" s="94">
        <f t="shared" si="1"/>
        <v>0</v>
      </c>
      <c r="K39" s="94">
        <f t="shared" si="1"/>
        <v>0</v>
      </c>
      <c r="L39" s="95">
        <f>SUM(L26:L38)</f>
        <v>0</v>
      </c>
    </row>
    <row r="40" spans="1:12" ht="33.5" customHeight="1">
      <c r="A40" s="169"/>
      <c r="B40" s="170"/>
      <c r="C40" s="168"/>
      <c r="D40" s="168"/>
      <c r="E40" s="168"/>
      <c r="F40" s="168"/>
      <c r="G40" s="168"/>
      <c r="H40" s="168"/>
      <c r="I40" s="168"/>
      <c r="J40" s="168"/>
      <c r="K40" s="171"/>
      <c r="L40" s="171"/>
    </row>
    <row r="41" spans="1:11" ht="15.5" thickBot="1">
      <c r="A41" s="157" t="s">
        <v>48</v>
      </c>
      <c r="B41" s="158"/>
      <c r="C41" s="158"/>
      <c r="D41" s="158"/>
      <c r="E41" s="158"/>
      <c r="F41" s="158"/>
      <c r="G41" s="158"/>
      <c r="H41" s="158"/>
      <c r="I41" s="158"/>
      <c r="J41" s="158"/>
      <c r="K41" s="107"/>
    </row>
    <row r="42" spans="1:11" ht="16.5" thickBot="1" thickTop="1">
      <c r="A42" s="108" t="s">
        <v>50</v>
      </c>
      <c r="B42" s="108"/>
      <c r="C42" s="108"/>
      <c r="D42" s="108"/>
      <c r="E42" s="108"/>
      <c r="F42" s="108"/>
      <c r="G42" s="108"/>
      <c r="H42" s="108"/>
      <c r="I42" s="108"/>
      <c r="J42" s="108"/>
      <c r="K42" s="109"/>
    </row>
    <row r="43" spans="1:11" ht="16" thickBot="1" thickTop="1">
      <c r="A43" s="152" t="s">
        <v>56</v>
      </c>
      <c r="B43" s="153"/>
      <c r="C43" s="153"/>
      <c r="D43" s="159" t="s">
        <v>36</v>
      </c>
      <c r="E43" s="159"/>
      <c r="F43" s="159"/>
      <c r="G43" s="159"/>
      <c r="H43" s="159"/>
      <c r="I43" s="159"/>
      <c r="J43" s="159"/>
      <c r="K43" s="107"/>
    </row>
    <row r="44" spans="1:10" ht="28.5" thickTop="1">
      <c r="A44" s="97" t="s">
        <v>49</v>
      </c>
      <c r="B44" s="97" t="s">
        <v>57</v>
      </c>
      <c r="C44" s="100" t="s">
        <v>60</v>
      </c>
      <c r="D44" s="101" t="s">
        <v>38</v>
      </c>
      <c r="E44" s="102" t="s">
        <v>39</v>
      </c>
      <c r="F44" s="101" t="s">
        <v>40</v>
      </c>
      <c r="G44" s="103" t="s">
        <v>41</v>
      </c>
      <c r="H44" s="101" t="s">
        <v>42</v>
      </c>
      <c r="I44" s="103" t="s">
        <v>43</v>
      </c>
      <c r="J44" s="104" t="s">
        <v>59</v>
      </c>
    </row>
    <row r="45" spans="1:10" ht="15">
      <c r="A45" s="81"/>
      <c r="B45" s="110"/>
      <c r="C45" s="84"/>
      <c r="D45" s="85">
        <v>0</v>
      </c>
      <c r="E45" s="86">
        <v>0</v>
      </c>
      <c r="F45" s="85">
        <v>0</v>
      </c>
      <c r="G45" s="84">
        <v>0</v>
      </c>
      <c r="H45" s="85">
        <f>Table356[[#This Row],[Total Amount]]</f>
        <v>0</v>
      </c>
      <c r="I45" s="84">
        <v>0</v>
      </c>
      <c r="J45" s="89">
        <f>SUM(Table356[[#This Row],[231 Program]:[State Admin]])</f>
        <v>0</v>
      </c>
    </row>
    <row r="46" spans="1:10" ht="15">
      <c r="A46" s="81"/>
      <c r="B46" s="110"/>
      <c r="C46" s="84"/>
      <c r="D46" s="85"/>
      <c r="E46" s="86"/>
      <c r="F46" s="85"/>
      <c r="G46" s="84"/>
      <c r="H46" s="85"/>
      <c r="I46" s="84"/>
      <c r="J46" s="89">
        <f>SUM(Table356[[#This Row],[231 Program]:[State Admin]])</f>
        <v>0</v>
      </c>
    </row>
    <row r="47" spans="1:10" ht="15">
      <c r="A47" s="81"/>
      <c r="B47" s="110"/>
      <c r="C47" s="84"/>
      <c r="D47" s="85"/>
      <c r="E47" s="86"/>
      <c r="F47" s="85"/>
      <c r="G47" s="84"/>
      <c r="H47" s="85"/>
      <c r="I47" s="84"/>
      <c r="J47" s="89">
        <f>SUM(Table356[[#This Row],[231 Program]:[State Admin]])</f>
        <v>0</v>
      </c>
    </row>
    <row r="48" spans="1:10" ht="15">
      <c r="A48" s="81"/>
      <c r="B48" s="110"/>
      <c r="C48" s="84"/>
      <c r="D48" s="85"/>
      <c r="E48" s="86"/>
      <c r="F48" s="85"/>
      <c r="G48" s="84"/>
      <c r="H48" s="85"/>
      <c r="I48" s="84"/>
      <c r="J48" s="89">
        <f>SUM(Table356[[#This Row],[231 Program]:[State Admin]])</f>
        <v>0</v>
      </c>
    </row>
    <row r="49" spans="1:10" ht="15">
      <c r="A49" s="81"/>
      <c r="B49" s="110"/>
      <c r="C49" s="84"/>
      <c r="D49" s="85"/>
      <c r="E49" s="86"/>
      <c r="F49" s="85"/>
      <c r="G49" s="84"/>
      <c r="H49" s="85"/>
      <c r="I49" s="84"/>
      <c r="J49" s="89">
        <f>SUM(Table356[[#This Row],[231 Program]:[State Admin]])</f>
        <v>0</v>
      </c>
    </row>
    <row r="50" spans="1:10" ht="15">
      <c r="A50" s="81"/>
      <c r="B50" s="110"/>
      <c r="C50" s="84"/>
      <c r="D50" s="85"/>
      <c r="E50" s="86"/>
      <c r="F50" s="85"/>
      <c r="G50" s="84"/>
      <c r="H50" s="85"/>
      <c r="I50" s="84"/>
      <c r="J50" s="89">
        <f>SUM(Table356[[#This Row],[231 Program]:[State Admin]])</f>
        <v>0</v>
      </c>
    </row>
    <row r="51" spans="1:10" ht="15">
      <c r="A51" s="81"/>
      <c r="B51" s="110"/>
      <c r="C51" s="84"/>
      <c r="D51" s="85"/>
      <c r="E51" s="86"/>
      <c r="F51" s="85"/>
      <c r="G51" s="84"/>
      <c r="H51" s="85"/>
      <c r="I51" s="84"/>
      <c r="J51" s="89">
        <f>SUM(Table356[[#This Row],[231 Program]:[State Admin]])</f>
        <v>0</v>
      </c>
    </row>
    <row r="52" spans="1:10" ht="15">
      <c r="A52" s="81"/>
      <c r="B52" s="110"/>
      <c r="C52" s="84"/>
      <c r="D52" s="85"/>
      <c r="E52" s="86"/>
      <c r="F52" s="85"/>
      <c r="G52" s="84"/>
      <c r="H52" s="85"/>
      <c r="I52" s="84"/>
      <c r="J52" s="89">
        <f>SUM(Table356[[#This Row],[231 Program]:[State Admin]])</f>
        <v>0</v>
      </c>
    </row>
    <row r="53" spans="1:10" ht="15">
      <c r="A53" s="81"/>
      <c r="B53" s="110"/>
      <c r="C53" s="84"/>
      <c r="D53" s="85"/>
      <c r="E53" s="86"/>
      <c r="F53" s="85"/>
      <c r="G53" s="84"/>
      <c r="H53" s="85"/>
      <c r="I53" s="84"/>
      <c r="J53" s="89">
        <f>SUM(Table356[[#This Row],[231 Program]:[State Admin]])</f>
        <v>0</v>
      </c>
    </row>
    <row r="54" spans="1:10" ht="15">
      <c r="A54" s="81"/>
      <c r="B54" s="110"/>
      <c r="C54" s="84"/>
      <c r="D54" s="85"/>
      <c r="E54" s="86"/>
      <c r="F54" s="85"/>
      <c r="G54" s="84"/>
      <c r="H54" s="85"/>
      <c r="I54" s="84"/>
      <c r="J54" s="89">
        <f>SUM(Table356[[#This Row],[231 Program]:[State Admin]])</f>
        <v>0</v>
      </c>
    </row>
    <row r="55" spans="1:10" ht="15">
      <c r="A55" s="81"/>
      <c r="B55" s="110"/>
      <c r="C55" s="84"/>
      <c r="D55" s="85"/>
      <c r="E55" s="86"/>
      <c r="F55" s="85"/>
      <c r="G55" s="84"/>
      <c r="H55" s="85"/>
      <c r="I55" s="84"/>
      <c r="J55" s="89">
        <f>SUM(Table356[[#This Row],[231 Program]:[State Admin]])</f>
        <v>0</v>
      </c>
    </row>
    <row r="56" spans="1:10" ht="15">
      <c r="A56" s="81"/>
      <c r="B56" s="110"/>
      <c r="C56" s="84"/>
      <c r="D56" s="85"/>
      <c r="E56" s="86"/>
      <c r="F56" s="85"/>
      <c r="G56" s="84"/>
      <c r="H56" s="85"/>
      <c r="I56" s="84"/>
      <c r="J56" s="89">
        <f>SUM(Table356[[#This Row],[231 Program]:[State Admin]])</f>
        <v>0</v>
      </c>
    </row>
    <row r="57" spans="1:10" ht="15">
      <c r="A57" s="81"/>
      <c r="B57" s="110"/>
      <c r="C57" s="84"/>
      <c r="D57" s="85"/>
      <c r="E57" s="86"/>
      <c r="F57" s="85"/>
      <c r="G57" s="84"/>
      <c r="H57" s="85"/>
      <c r="I57" s="84"/>
      <c r="J57" s="89">
        <f>SUM(Table356[[#This Row],[231 Program]:[State Admin]])</f>
        <v>0</v>
      </c>
    </row>
    <row r="58" spans="1:10" ht="15">
      <c r="A58" s="90" t="s">
        <v>28</v>
      </c>
      <c r="B58" s="111"/>
      <c r="C58" s="93">
        <f>SUM(C45:C57)</f>
        <v>0</v>
      </c>
      <c r="D58" s="94">
        <f>SUM(D45:D57)</f>
        <v>0</v>
      </c>
      <c r="E58" s="94">
        <f aca="true" t="shared" si="2" ref="E58:I58">SUM(E45:E57)</f>
        <v>0</v>
      </c>
      <c r="F58" s="94">
        <f t="shared" si="2"/>
        <v>0</v>
      </c>
      <c r="G58" s="94">
        <f t="shared" si="2"/>
        <v>0</v>
      </c>
      <c r="H58" s="94">
        <f t="shared" si="2"/>
        <v>0</v>
      </c>
      <c r="I58" s="94">
        <f t="shared" si="2"/>
        <v>0</v>
      </c>
      <c r="J58" s="95">
        <f>SUM(J45:J57)</f>
        <v>0</v>
      </c>
    </row>
    <row r="59" spans="1:10" ht="28.5" customHeight="1">
      <c r="A59" s="169"/>
      <c r="B59" s="168"/>
      <c r="C59" s="168"/>
      <c r="D59" s="168"/>
      <c r="E59" s="168"/>
      <c r="F59" s="168"/>
      <c r="G59" s="168"/>
      <c r="H59" s="168"/>
      <c r="I59" s="168"/>
      <c r="J59" s="168"/>
    </row>
    <row r="60" spans="1:11" ht="15.5" thickBot="1">
      <c r="A60" s="157" t="s">
        <v>23</v>
      </c>
      <c r="B60" s="158"/>
      <c r="C60" s="158"/>
      <c r="D60" s="158"/>
      <c r="E60" s="158"/>
      <c r="F60" s="158"/>
      <c r="G60" s="158"/>
      <c r="H60" s="158"/>
      <c r="I60" s="158"/>
      <c r="J60" s="158"/>
      <c r="K60" s="112"/>
    </row>
    <row r="61" spans="1:11" ht="16" thickBot="1" thickTop="1">
      <c r="A61" s="152" t="s">
        <v>56</v>
      </c>
      <c r="B61" s="153"/>
      <c r="C61" s="153"/>
      <c r="D61" s="159" t="s">
        <v>36</v>
      </c>
      <c r="E61" s="159"/>
      <c r="F61" s="159"/>
      <c r="G61" s="159"/>
      <c r="H61" s="159"/>
      <c r="I61" s="159"/>
      <c r="J61" s="159"/>
      <c r="K61" s="112"/>
    </row>
    <row r="62" spans="1:10" ht="28.5" thickTop="1">
      <c r="A62" s="97" t="s">
        <v>49</v>
      </c>
      <c r="B62" s="97" t="s">
        <v>57</v>
      </c>
      <c r="C62" s="97" t="s">
        <v>60</v>
      </c>
      <c r="D62" s="101" t="s">
        <v>38</v>
      </c>
      <c r="E62" s="102" t="s">
        <v>39</v>
      </c>
      <c r="F62" s="101" t="s">
        <v>40</v>
      </c>
      <c r="G62" s="103" t="s">
        <v>41</v>
      </c>
      <c r="H62" s="101" t="s">
        <v>42</v>
      </c>
      <c r="I62" s="103" t="s">
        <v>43</v>
      </c>
      <c r="J62" s="104" t="s">
        <v>59</v>
      </c>
    </row>
    <row r="63" spans="1:10" ht="15">
      <c r="A63" s="81"/>
      <c r="B63" s="81"/>
      <c r="C63" s="113"/>
      <c r="D63" s="85"/>
      <c r="E63" s="86"/>
      <c r="F63" s="85"/>
      <c r="G63" s="84"/>
      <c r="H63" s="85"/>
      <c r="I63" s="84"/>
      <c r="J63" s="89">
        <f>SUM(Table3562[[#This Row],[231 Program]:[State Admin]])</f>
        <v>0</v>
      </c>
    </row>
    <row r="64" spans="1:10" ht="15">
      <c r="A64" s="81"/>
      <c r="B64" s="81"/>
      <c r="C64" s="113"/>
      <c r="D64" s="85"/>
      <c r="E64" s="86"/>
      <c r="F64" s="85"/>
      <c r="G64" s="84"/>
      <c r="H64" s="85"/>
      <c r="I64" s="84"/>
      <c r="J64" s="89">
        <f>SUM(Table3562[[#This Row],[231 Program]:[State Admin]])</f>
        <v>0</v>
      </c>
    </row>
    <row r="65" spans="1:10" ht="15">
      <c r="A65" s="81"/>
      <c r="B65" s="81"/>
      <c r="C65" s="113"/>
      <c r="D65" s="85"/>
      <c r="E65" s="86"/>
      <c r="F65" s="85"/>
      <c r="G65" s="84"/>
      <c r="H65" s="85"/>
      <c r="I65" s="84"/>
      <c r="J65" s="89">
        <f>SUM(Table3562[[#This Row],[231 Program]:[State Admin]])</f>
        <v>0</v>
      </c>
    </row>
    <row r="66" spans="1:10" ht="15">
      <c r="A66" s="81"/>
      <c r="B66" s="81"/>
      <c r="C66" s="113"/>
      <c r="D66" s="85"/>
      <c r="E66" s="86"/>
      <c r="F66" s="85"/>
      <c r="G66" s="84"/>
      <c r="H66" s="85"/>
      <c r="I66" s="84"/>
      <c r="J66" s="89">
        <f>SUM(Table3562[[#This Row],[231 Program]:[State Admin]])</f>
        <v>0</v>
      </c>
    </row>
    <row r="67" spans="1:10" ht="15">
      <c r="A67" s="81"/>
      <c r="B67" s="81"/>
      <c r="C67" s="113"/>
      <c r="D67" s="85"/>
      <c r="E67" s="86"/>
      <c r="F67" s="85"/>
      <c r="G67" s="84"/>
      <c r="H67" s="85"/>
      <c r="I67" s="84"/>
      <c r="J67" s="89">
        <f>SUM(Table3562[[#This Row],[231 Program]:[State Admin]])</f>
        <v>0</v>
      </c>
    </row>
    <row r="68" spans="1:10" ht="15">
      <c r="A68" s="81"/>
      <c r="B68" s="81"/>
      <c r="C68" s="113"/>
      <c r="D68" s="85"/>
      <c r="E68" s="86"/>
      <c r="F68" s="85"/>
      <c r="G68" s="84"/>
      <c r="H68" s="85"/>
      <c r="I68" s="84"/>
      <c r="J68" s="89">
        <f>SUM(Table3562[[#This Row],[231 Program]:[State Admin]])</f>
        <v>0</v>
      </c>
    </row>
    <row r="69" spans="1:10" ht="15">
      <c r="A69" s="81"/>
      <c r="B69" s="81"/>
      <c r="C69" s="113"/>
      <c r="D69" s="85"/>
      <c r="E69" s="86"/>
      <c r="F69" s="85"/>
      <c r="G69" s="84"/>
      <c r="H69" s="85"/>
      <c r="I69" s="84"/>
      <c r="J69" s="89">
        <f>SUM(Table3562[[#This Row],[231 Program]:[State Admin]])</f>
        <v>0</v>
      </c>
    </row>
    <row r="70" spans="1:10" ht="15">
      <c r="A70" s="81"/>
      <c r="B70" s="81"/>
      <c r="C70" s="113"/>
      <c r="D70" s="85"/>
      <c r="E70" s="86"/>
      <c r="F70" s="85"/>
      <c r="G70" s="84"/>
      <c r="H70" s="85"/>
      <c r="I70" s="84"/>
      <c r="J70" s="89">
        <f>SUM(Table3562[[#This Row],[231 Program]:[State Admin]])</f>
        <v>0</v>
      </c>
    </row>
    <row r="71" spans="1:10" ht="15">
      <c r="A71" s="81"/>
      <c r="B71" s="81"/>
      <c r="C71" s="113"/>
      <c r="D71" s="85"/>
      <c r="E71" s="86"/>
      <c r="F71" s="85"/>
      <c r="G71" s="84"/>
      <c r="H71" s="85"/>
      <c r="I71" s="84"/>
      <c r="J71" s="89">
        <f>SUM(Table3562[[#This Row],[231 Program]:[State Admin]])</f>
        <v>0</v>
      </c>
    </row>
    <row r="72" spans="1:10" ht="15">
      <c r="A72" s="81"/>
      <c r="B72" s="81"/>
      <c r="C72" s="113"/>
      <c r="D72" s="85"/>
      <c r="E72" s="86"/>
      <c r="F72" s="85"/>
      <c r="G72" s="84"/>
      <c r="H72" s="85"/>
      <c r="I72" s="84"/>
      <c r="J72" s="89">
        <f>SUM(Table3562[[#This Row],[231 Program]:[State Admin]])</f>
        <v>0</v>
      </c>
    </row>
    <row r="73" spans="1:10" ht="15">
      <c r="A73" s="81"/>
      <c r="B73" s="81"/>
      <c r="C73" s="113"/>
      <c r="D73" s="85"/>
      <c r="E73" s="86"/>
      <c r="F73" s="85"/>
      <c r="G73" s="84"/>
      <c r="H73" s="85"/>
      <c r="I73" s="84"/>
      <c r="J73" s="89">
        <f>SUM(Table3562[[#This Row],[231 Program]:[State Admin]])</f>
        <v>0</v>
      </c>
    </row>
    <row r="74" spans="1:10" ht="15">
      <c r="A74" s="81"/>
      <c r="B74" s="81"/>
      <c r="C74" s="113"/>
      <c r="D74" s="85"/>
      <c r="E74" s="86"/>
      <c r="F74" s="85"/>
      <c r="G74" s="84"/>
      <c r="H74" s="85"/>
      <c r="I74" s="84"/>
      <c r="J74" s="89">
        <f>SUM(Table3562[[#This Row],[231 Program]:[State Admin]])</f>
        <v>0</v>
      </c>
    </row>
    <row r="75" spans="1:10" ht="15">
      <c r="A75" s="81"/>
      <c r="B75" s="81"/>
      <c r="C75" s="113"/>
      <c r="D75" s="85"/>
      <c r="E75" s="86"/>
      <c r="F75" s="85"/>
      <c r="G75" s="84"/>
      <c r="H75" s="85"/>
      <c r="I75" s="84"/>
      <c r="J75" s="89">
        <f>SUM(Table3562[[#This Row],[231 Program]:[State Admin]])</f>
        <v>0</v>
      </c>
    </row>
    <row r="76" spans="1:10" ht="15">
      <c r="A76" s="90" t="s">
        <v>28</v>
      </c>
      <c r="B76" s="90"/>
      <c r="C76" s="111">
        <f>SUM(C63:C75)</f>
        <v>0</v>
      </c>
      <c r="D76" s="94">
        <f>SUM(D63:D75)</f>
        <v>0</v>
      </c>
      <c r="E76" s="94">
        <f aca="true" t="shared" si="3" ref="E76:I76">SUM(E63:E75)</f>
        <v>0</v>
      </c>
      <c r="F76" s="94">
        <f t="shared" si="3"/>
        <v>0</v>
      </c>
      <c r="G76" s="94">
        <f t="shared" si="3"/>
        <v>0</v>
      </c>
      <c r="H76" s="94">
        <f t="shared" si="3"/>
        <v>0</v>
      </c>
      <c r="I76" s="94">
        <f t="shared" si="3"/>
        <v>0</v>
      </c>
      <c r="J76" s="114">
        <f>SUM(J63:J75)</f>
        <v>0</v>
      </c>
    </row>
    <row r="77" spans="1:10" ht="27" customHeight="1">
      <c r="A77" s="169"/>
      <c r="B77" s="169"/>
      <c r="C77" s="168"/>
      <c r="D77" s="168"/>
      <c r="E77" s="168"/>
      <c r="F77" s="168"/>
      <c r="G77" s="168"/>
      <c r="H77" s="168"/>
      <c r="I77" s="168"/>
      <c r="J77" s="168"/>
    </row>
    <row r="78" spans="1:10" ht="22" customHeight="1" thickBot="1">
      <c r="A78" s="157" t="s">
        <v>70</v>
      </c>
      <c r="B78" s="158"/>
      <c r="C78" s="158"/>
      <c r="D78" s="158"/>
      <c r="E78" s="158"/>
      <c r="F78" s="158"/>
      <c r="G78" s="158"/>
      <c r="H78" s="158"/>
      <c r="I78" s="158"/>
      <c r="J78" s="158"/>
    </row>
    <row r="79" spans="1:10" ht="15.5" customHeight="1" thickBot="1" thickTop="1">
      <c r="A79" s="152" t="s">
        <v>56</v>
      </c>
      <c r="B79" s="153"/>
      <c r="C79" s="153"/>
      <c r="D79" s="159" t="s">
        <v>36</v>
      </c>
      <c r="E79" s="159"/>
      <c r="F79" s="159"/>
      <c r="G79" s="159"/>
      <c r="H79" s="159"/>
      <c r="I79" s="159"/>
      <c r="J79" s="159"/>
    </row>
    <row r="80" spans="1:10" ht="28.5" thickTop="1">
      <c r="A80" s="97" t="s">
        <v>49</v>
      </c>
      <c r="B80" s="97" t="s">
        <v>57</v>
      </c>
      <c r="C80" s="97" t="s">
        <v>60</v>
      </c>
      <c r="D80" s="101" t="s">
        <v>38</v>
      </c>
      <c r="E80" s="102" t="s">
        <v>39</v>
      </c>
      <c r="F80" s="101" t="s">
        <v>40</v>
      </c>
      <c r="G80" s="103" t="s">
        <v>41</v>
      </c>
      <c r="H80" s="101" t="s">
        <v>42</v>
      </c>
      <c r="I80" s="103" t="s">
        <v>43</v>
      </c>
      <c r="J80" s="104" t="s">
        <v>59</v>
      </c>
    </row>
    <row r="81" spans="1:10" ht="15">
      <c r="A81" s="81"/>
      <c r="B81" s="81"/>
      <c r="C81" s="113"/>
      <c r="D81" s="85"/>
      <c r="E81" s="86"/>
      <c r="F81" s="85"/>
      <c r="G81" s="84"/>
      <c r="H81" s="85"/>
      <c r="I81" s="84"/>
      <c r="J81" s="89">
        <f>SUM(Table356210[[#This Row],[231 Program]:[State Admin]])</f>
        <v>0</v>
      </c>
    </row>
    <row r="82" spans="1:10" ht="15">
      <c r="A82" s="81"/>
      <c r="B82" s="81"/>
      <c r="C82" s="113"/>
      <c r="D82" s="85"/>
      <c r="E82" s="86"/>
      <c r="F82" s="85"/>
      <c r="G82" s="84"/>
      <c r="H82" s="85"/>
      <c r="I82" s="84"/>
      <c r="J82" s="89">
        <f>SUM(Table356210[[#This Row],[231 Program]:[State Admin]])</f>
        <v>0</v>
      </c>
    </row>
    <row r="83" spans="1:10" s="63" customFormat="1" ht="15">
      <c r="A83" s="81"/>
      <c r="B83" s="81"/>
      <c r="C83" s="113"/>
      <c r="D83" s="85"/>
      <c r="E83" s="86"/>
      <c r="F83" s="85"/>
      <c r="G83" s="84"/>
      <c r="H83" s="85"/>
      <c r="I83" s="84"/>
      <c r="J83" s="89">
        <f>SUM(Table356210[[#This Row],[231 Program]:[State Admin]])</f>
        <v>0</v>
      </c>
    </row>
    <row r="84" spans="1:10" s="63" customFormat="1" ht="15">
      <c r="A84" s="81"/>
      <c r="B84" s="81"/>
      <c r="C84" s="113"/>
      <c r="D84" s="85"/>
      <c r="E84" s="86"/>
      <c r="F84" s="85"/>
      <c r="G84" s="84"/>
      <c r="H84" s="85"/>
      <c r="I84" s="84"/>
      <c r="J84" s="89">
        <f>SUM(Table356210[[#This Row],[231 Program]:[State Admin]])</f>
        <v>0</v>
      </c>
    </row>
    <row r="85" spans="1:10" s="63" customFormat="1" ht="15">
      <c r="A85" s="81"/>
      <c r="B85" s="81"/>
      <c r="C85" s="113"/>
      <c r="D85" s="85"/>
      <c r="E85" s="86"/>
      <c r="F85" s="85"/>
      <c r="G85" s="84"/>
      <c r="H85" s="85"/>
      <c r="I85" s="84"/>
      <c r="J85" s="89">
        <f>SUM(Table356210[[#This Row],[231 Program]:[State Admin]])</f>
        <v>0</v>
      </c>
    </row>
    <row r="86" spans="1:10" s="63" customFormat="1" ht="15">
      <c r="A86" s="81"/>
      <c r="B86" s="81"/>
      <c r="C86" s="113"/>
      <c r="D86" s="85"/>
      <c r="E86" s="86"/>
      <c r="F86" s="85"/>
      <c r="G86" s="84"/>
      <c r="H86" s="85"/>
      <c r="I86" s="84"/>
      <c r="J86" s="89">
        <f>SUM(Table356210[[#This Row],[231 Program]:[State Admin]])</f>
        <v>0</v>
      </c>
    </row>
    <row r="87" spans="1:10" s="63" customFormat="1" ht="15">
      <c r="A87" s="81"/>
      <c r="B87" s="81"/>
      <c r="C87" s="113"/>
      <c r="D87" s="85"/>
      <c r="E87" s="86"/>
      <c r="F87" s="85"/>
      <c r="G87" s="84"/>
      <c r="H87" s="85"/>
      <c r="I87" s="84"/>
      <c r="J87" s="89">
        <f>SUM(Table356210[[#This Row],[231 Program]:[State Admin]])</f>
        <v>0</v>
      </c>
    </row>
    <row r="88" spans="1:10" s="63" customFormat="1" ht="15">
      <c r="A88" s="81"/>
      <c r="B88" s="81"/>
      <c r="C88" s="113"/>
      <c r="D88" s="85"/>
      <c r="E88" s="86"/>
      <c r="F88" s="85"/>
      <c r="G88" s="84"/>
      <c r="H88" s="85"/>
      <c r="I88" s="84"/>
      <c r="J88" s="89">
        <f>SUM(Table356210[[#This Row],[231 Program]:[State Admin]])</f>
        <v>0</v>
      </c>
    </row>
    <row r="89" spans="1:10" s="63" customFormat="1" ht="15">
      <c r="A89" s="81"/>
      <c r="B89" s="81"/>
      <c r="C89" s="113"/>
      <c r="D89" s="85"/>
      <c r="E89" s="86"/>
      <c r="F89" s="85"/>
      <c r="G89" s="84"/>
      <c r="H89" s="85"/>
      <c r="I89" s="84"/>
      <c r="J89" s="89">
        <f>SUM(Table356210[[#This Row],[231 Program]:[State Admin]])</f>
        <v>0</v>
      </c>
    </row>
    <row r="90" spans="1:10" s="63" customFormat="1" ht="15">
      <c r="A90" s="81"/>
      <c r="B90" s="81"/>
      <c r="C90" s="113"/>
      <c r="D90" s="85"/>
      <c r="E90" s="86"/>
      <c r="F90" s="85"/>
      <c r="G90" s="84"/>
      <c r="H90" s="85"/>
      <c r="I90" s="84"/>
      <c r="J90" s="89">
        <f>SUM(Table356210[[#This Row],[231 Program]:[State Admin]])</f>
        <v>0</v>
      </c>
    </row>
    <row r="91" spans="1:10" s="63" customFormat="1" ht="15">
      <c r="A91" s="81"/>
      <c r="B91" s="81"/>
      <c r="C91" s="113"/>
      <c r="D91" s="85"/>
      <c r="E91" s="86"/>
      <c r="F91" s="85"/>
      <c r="G91" s="84"/>
      <c r="H91" s="85"/>
      <c r="I91" s="84"/>
      <c r="J91" s="89">
        <f>SUM(Table356210[[#This Row],[231 Program]:[State Admin]])</f>
        <v>0</v>
      </c>
    </row>
    <row r="92" spans="1:10" s="63" customFormat="1" ht="15">
      <c r="A92" s="81"/>
      <c r="B92" s="81"/>
      <c r="C92" s="113"/>
      <c r="D92" s="85"/>
      <c r="E92" s="86"/>
      <c r="F92" s="85"/>
      <c r="G92" s="84"/>
      <c r="H92" s="85"/>
      <c r="I92" s="84"/>
      <c r="J92" s="89">
        <f>SUM(Table356210[[#This Row],[231 Program]:[State Admin]])</f>
        <v>0</v>
      </c>
    </row>
    <row r="93" spans="1:10" s="63" customFormat="1" ht="15">
      <c r="A93" s="81"/>
      <c r="B93" s="81"/>
      <c r="C93" s="113"/>
      <c r="D93" s="85"/>
      <c r="E93" s="86"/>
      <c r="F93" s="85"/>
      <c r="G93" s="84"/>
      <c r="H93" s="85"/>
      <c r="I93" s="84"/>
      <c r="J93" s="89">
        <f>SUM(Table356210[[#This Row],[231 Program]:[State Admin]])</f>
        <v>0</v>
      </c>
    </row>
    <row r="94" spans="1:10" s="63" customFormat="1" ht="15">
      <c r="A94" s="90" t="s">
        <v>28</v>
      </c>
      <c r="B94" s="90"/>
      <c r="C94" s="111">
        <f>SUM(C81:C93)</f>
        <v>0</v>
      </c>
      <c r="D94" s="94">
        <f>SUM(D81:D93)</f>
        <v>0</v>
      </c>
      <c r="E94" s="94">
        <f aca="true" t="shared" si="4" ref="E94:I94">SUM(E81:E93)</f>
        <v>0</v>
      </c>
      <c r="F94" s="94">
        <f t="shared" si="4"/>
        <v>0</v>
      </c>
      <c r="G94" s="94">
        <f t="shared" si="4"/>
        <v>0</v>
      </c>
      <c r="H94" s="94">
        <f t="shared" si="4"/>
        <v>0</v>
      </c>
      <c r="I94" s="94">
        <f t="shared" si="4"/>
        <v>0</v>
      </c>
      <c r="J94" s="114">
        <f>SUM(J81:J93)</f>
        <v>0</v>
      </c>
    </row>
    <row r="95" ht="28" customHeight="1"/>
    <row r="96" spans="1:10" ht="18.5" customHeight="1" thickBot="1">
      <c r="A96" s="155" t="s">
        <v>53</v>
      </c>
      <c r="B96" s="156"/>
      <c r="C96" s="156"/>
      <c r="D96" s="156"/>
      <c r="E96" s="156"/>
      <c r="F96" s="156"/>
      <c r="G96" s="156"/>
      <c r="H96" s="156"/>
      <c r="I96" s="156"/>
      <c r="J96" s="156"/>
    </row>
    <row r="97" spans="1:10" ht="16" thickBot="1" thickTop="1">
      <c r="A97" s="152" t="s">
        <v>56</v>
      </c>
      <c r="B97" s="153"/>
      <c r="C97" s="153"/>
      <c r="D97" s="154" t="s">
        <v>36</v>
      </c>
      <c r="E97" s="154"/>
      <c r="F97" s="154"/>
      <c r="G97" s="154"/>
      <c r="H97" s="154"/>
      <c r="I97" s="154"/>
      <c r="J97" s="154"/>
    </row>
    <row r="98" spans="1:10" ht="28.5" thickTop="1">
      <c r="A98" s="97" t="s">
        <v>49</v>
      </c>
      <c r="B98" s="97" t="s">
        <v>57</v>
      </c>
      <c r="C98" s="97" t="s">
        <v>60</v>
      </c>
      <c r="D98" s="101" t="s">
        <v>38</v>
      </c>
      <c r="E98" s="102" t="s">
        <v>39</v>
      </c>
      <c r="F98" s="101" t="s">
        <v>40</v>
      </c>
      <c r="G98" s="103" t="s">
        <v>41</v>
      </c>
      <c r="H98" s="101" t="s">
        <v>42</v>
      </c>
      <c r="I98" s="103" t="s">
        <v>43</v>
      </c>
      <c r="J98" s="104" t="s">
        <v>59</v>
      </c>
    </row>
    <row r="99" spans="1:10" ht="15">
      <c r="A99" s="115"/>
      <c r="B99" s="115"/>
      <c r="C99" s="116"/>
      <c r="D99" s="117"/>
      <c r="E99" s="118"/>
      <c r="F99" s="117"/>
      <c r="G99" s="119"/>
      <c r="H99" s="117"/>
      <c r="I99" s="119"/>
      <c r="J99" s="120">
        <f>SUM(Table35623[[#This Row],[231 Program]:[State Admin]])</f>
        <v>0</v>
      </c>
    </row>
    <row r="100" spans="1:10" ht="15">
      <c r="A100" s="121"/>
      <c r="B100" s="121"/>
      <c r="C100" s="116"/>
      <c r="D100" s="117"/>
      <c r="E100" s="118"/>
      <c r="F100" s="117"/>
      <c r="G100" s="119"/>
      <c r="H100" s="117"/>
      <c r="I100" s="119"/>
      <c r="J100" s="120">
        <f>SUM(Table35623[[#This Row],[231 Program]:[State Admin]])</f>
        <v>0</v>
      </c>
    </row>
    <row r="101" spans="1:10" ht="15">
      <c r="A101" s="121"/>
      <c r="B101" s="121"/>
      <c r="C101" s="116"/>
      <c r="D101" s="117"/>
      <c r="E101" s="118"/>
      <c r="F101" s="117"/>
      <c r="G101" s="119"/>
      <c r="H101" s="117"/>
      <c r="I101" s="119"/>
      <c r="J101" s="120">
        <f>SUM(Table35623[[#This Row],[231 Program]:[State Admin]])</f>
        <v>0</v>
      </c>
    </row>
    <row r="102" spans="1:10" ht="15">
      <c r="A102" s="121"/>
      <c r="B102" s="121"/>
      <c r="C102" s="116"/>
      <c r="D102" s="117"/>
      <c r="E102" s="118"/>
      <c r="F102" s="117"/>
      <c r="G102" s="119"/>
      <c r="H102" s="117"/>
      <c r="I102" s="119"/>
      <c r="J102" s="120">
        <f>SUM(Table35623[[#This Row],[231 Program]:[State Admin]])</f>
        <v>0</v>
      </c>
    </row>
    <row r="103" spans="1:10" ht="15">
      <c r="A103" s="121"/>
      <c r="B103" s="121"/>
      <c r="C103" s="116"/>
      <c r="D103" s="117"/>
      <c r="E103" s="118"/>
      <c r="F103" s="117"/>
      <c r="G103" s="119"/>
      <c r="H103" s="117"/>
      <c r="I103" s="119"/>
      <c r="J103" s="120">
        <f>SUM(Table35623[[#This Row],[231 Program]:[State Admin]])</f>
        <v>0</v>
      </c>
    </row>
    <row r="104" spans="1:10" ht="15">
      <c r="A104" s="121"/>
      <c r="B104" s="121"/>
      <c r="C104" s="116"/>
      <c r="D104" s="117"/>
      <c r="E104" s="118"/>
      <c r="F104" s="117"/>
      <c r="G104" s="119"/>
      <c r="H104" s="117"/>
      <c r="I104" s="119"/>
      <c r="J104" s="120">
        <f>SUM(Table35623[[#This Row],[231 Program]:[State Admin]])</f>
        <v>0</v>
      </c>
    </row>
    <row r="105" spans="1:10" ht="15">
      <c r="A105" s="121"/>
      <c r="B105" s="121"/>
      <c r="C105" s="116"/>
      <c r="D105" s="117"/>
      <c r="E105" s="118"/>
      <c r="F105" s="117"/>
      <c r="G105" s="119"/>
      <c r="H105" s="117"/>
      <c r="I105" s="119"/>
      <c r="J105" s="120">
        <f>SUM(Table35623[[#This Row],[231 Program]:[State Admin]])</f>
        <v>0</v>
      </c>
    </row>
    <row r="106" spans="1:10" ht="15">
      <c r="A106" s="121"/>
      <c r="B106" s="121"/>
      <c r="C106" s="116"/>
      <c r="D106" s="117"/>
      <c r="E106" s="118"/>
      <c r="F106" s="117"/>
      <c r="G106" s="119"/>
      <c r="H106" s="117"/>
      <c r="I106" s="119"/>
      <c r="J106" s="120">
        <f>SUM(Table35623[[#This Row],[231 Program]:[State Admin]])</f>
        <v>0</v>
      </c>
    </row>
    <row r="107" spans="1:10" ht="15">
      <c r="A107" s="121"/>
      <c r="B107" s="121"/>
      <c r="C107" s="116"/>
      <c r="D107" s="117"/>
      <c r="E107" s="118"/>
      <c r="F107" s="117"/>
      <c r="G107" s="119"/>
      <c r="H107" s="117"/>
      <c r="I107" s="119"/>
      <c r="J107" s="120">
        <f>SUM(Table35623[[#This Row],[231 Program]:[State Admin]])</f>
        <v>0</v>
      </c>
    </row>
    <row r="108" spans="1:10" ht="15">
      <c r="A108" s="121"/>
      <c r="B108" s="121"/>
      <c r="C108" s="116"/>
      <c r="D108" s="117"/>
      <c r="E108" s="118"/>
      <c r="F108" s="117"/>
      <c r="G108" s="119"/>
      <c r="H108" s="117"/>
      <c r="I108" s="119"/>
      <c r="J108" s="120">
        <f>SUM(Table35623[[#This Row],[231 Program]:[State Admin]])</f>
        <v>0</v>
      </c>
    </row>
    <row r="109" spans="1:10" ht="15">
      <c r="A109" s="121"/>
      <c r="B109" s="121"/>
      <c r="C109" s="116"/>
      <c r="D109" s="117"/>
      <c r="E109" s="118"/>
      <c r="F109" s="117"/>
      <c r="G109" s="119"/>
      <c r="H109" s="117"/>
      <c r="I109" s="119"/>
      <c r="J109" s="120">
        <f>SUM(Table35623[[#This Row],[231 Program]:[State Admin]])</f>
        <v>0</v>
      </c>
    </row>
    <row r="110" spans="1:10" ht="15">
      <c r="A110" s="121"/>
      <c r="B110" s="121"/>
      <c r="C110" s="116"/>
      <c r="D110" s="117"/>
      <c r="E110" s="118"/>
      <c r="F110" s="117"/>
      <c r="G110" s="119"/>
      <c r="H110" s="117"/>
      <c r="I110" s="119"/>
      <c r="J110" s="120">
        <f>SUM(Table35623[[#This Row],[231 Program]:[State Admin]])</f>
        <v>0</v>
      </c>
    </row>
    <row r="111" spans="1:10" ht="15">
      <c r="A111" s="121"/>
      <c r="B111" s="121"/>
      <c r="C111" s="116"/>
      <c r="D111" s="117"/>
      <c r="E111" s="118"/>
      <c r="F111" s="117"/>
      <c r="G111" s="119"/>
      <c r="H111" s="117"/>
      <c r="I111" s="119"/>
      <c r="J111" s="120">
        <f>SUM(Table35623[[#This Row],[231 Program]:[State Admin]])</f>
        <v>0</v>
      </c>
    </row>
    <row r="112" spans="1:10" ht="15">
      <c r="A112" s="90" t="s">
        <v>28</v>
      </c>
      <c r="B112" s="90"/>
      <c r="C112" s="111">
        <f>SUM(C99:C111)</f>
        <v>0</v>
      </c>
      <c r="D112" s="94">
        <f>SUM(D99:D111)</f>
        <v>0</v>
      </c>
      <c r="E112" s="94">
        <f aca="true" t="shared" si="5" ref="E112:I112">SUM(E99:E111)</f>
        <v>0</v>
      </c>
      <c r="F112" s="94">
        <f t="shared" si="5"/>
        <v>0</v>
      </c>
      <c r="G112" s="94">
        <f t="shared" si="5"/>
        <v>0</v>
      </c>
      <c r="H112" s="94">
        <f t="shared" si="5"/>
        <v>0</v>
      </c>
      <c r="I112" s="94">
        <f t="shared" si="5"/>
        <v>0</v>
      </c>
      <c r="J112" s="114">
        <f>SUM(J99:J111)</f>
        <v>0</v>
      </c>
    </row>
    <row r="113" spans="1:10" ht="30.5" customHeight="1">
      <c r="A113" s="172"/>
      <c r="B113" s="173"/>
      <c r="C113" s="171"/>
      <c r="D113" s="171"/>
      <c r="E113" s="171"/>
      <c r="F113" s="171"/>
      <c r="G113" s="171"/>
      <c r="H113" s="171"/>
      <c r="I113" s="171"/>
      <c r="J113" s="171"/>
    </row>
    <row r="114" spans="1:10" ht="21" customHeight="1" thickBot="1">
      <c r="A114" s="174" t="s">
        <v>55</v>
      </c>
      <c r="B114" s="175"/>
      <c r="C114" s="175"/>
      <c r="D114" s="175"/>
      <c r="E114" s="175"/>
      <c r="F114" s="175"/>
      <c r="G114" s="175"/>
      <c r="H114" s="175"/>
      <c r="I114" s="175"/>
      <c r="J114" s="175"/>
    </row>
    <row r="115" spans="1:10" ht="16" thickBot="1" thickTop="1">
      <c r="A115" s="122" t="s">
        <v>56</v>
      </c>
      <c r="B115" s="123"/>
      <c r="C115" s="123"/>
      <c r="D115" s="154" t="s">
        <v>36</v>
      </c>
      <c r="E115" s="154"/>
      <c r="F115" s="154"/>
      <c r="G115" s="154"/>
      <c r="H115" s="154"/>
      <c r="I115" s="154"/>
      <c r="J115" s="154"/>
    </row>
    <row r="116" spans="1:10" ht="28.5" thickTop="1">
      <c r="A116" s="97" t="s">
        <v>49</v>
      </c>
      <c r="B116" s="97" t="s">
        <v>57</v>
      </c>
      <c r="C116" s="97" t="s">
        <v>60</v>
      </c>
      <c r="D116" s="101" t="s">
        <v>38</v>
      </c>
      <c r="E116" s="102" t="s">
        <v>39</v>
      </c>
      <c r="F116" s="101" t="s">
        <v>40</v>
      </c>
      <c r="G116" s="103" t="s">
        <v>41</v>
      </c>
      <c r="H116" s="101" t="s">
        <v>42</v>
      </c>
      <c r="I116" s="103" t="s">
        <v>43</v>
      </c>
      <c r="J116" s="104" t="s">
        <v>59</v>
      </c>
    </row>
    <row r="117" spans="1:10" ht="15">
      <c r="A117" s="115"/>
      <c r="B117" s="115"/>
      <c r="C117" s="116"/>
      <c r="D117" s="117"/>
      <c r="E117" s="118"/>
      <c r="F117" s="117"/>
      <c r="G117" s="119"/>
      <c r="H117" s="117"/>
      <c r="I117" s="119"/>
      <c r="J117" s="120">
        <f>SUM(Table356237[[#This Row],[231 Program]:[State Admin]])</f>
        <v>0</v>
      </c>
    </row>
    <row r="118" spans="1:10" ht="15">
      <c r="A118" s="121"/>
      <c r="B118" s="121"/>
      <c r="C118" s="124"/>
      <c r="D118" s="117"/>
      <c r="E118" s="118"/>
      <c r="F118" s="117"/>
      <c r="G118" s="119"/>
      <c r="H118" s="117"/>
      <c r="I118" s="119"/>
      <c r="J118" s="120">
        <f>SUM(Table356237[[#This Row],[231 Program]:[State Admin]])</f>
        <v>0</v>
      </c>
    </row>
    <row r="119" spans="1:10" ht="15">
      <c r="A119" s="121"/>
      <c r="B119" s="121"/>
      <c r="C119" s="124"/>
      <c r="D119" s="117"/>
      <c r="E119" s="118"/>
      <c r="F119" s="117"/>
      <c r="G119" s="119"/>
      <c r="H119" s="117"/>
      <c r="I119" s="119"/>
      <c r="J119" s="120">
        <f>SUM(Table356237[[#This Row],[231 Program]:[State Admin]])</f>
        <v>0</v>
      </c>
    </row>
    <row r="120" spans="1:10" ht="15">
      <c r="A120" s="121"/>
      <c r="B120" s="121"/>
      <c r="C120" s="124"/>
      <c r="D120" s="117"/>
      <c r="E120" s="118"/>
      <c r="F120" s="117"/>
      <c r="G120" s="119"/>
      <c r="H120" s="117"/>
      <c r="I120" s="119"/>
      <c r="J120" s="120">
        <f>SUM(Table356237[[#This Row],[231 Program]:[State Admin]])</f>
        <v>0</v>
      </c>
    </row>
    <row r="121" spans="1:10" ht="15">
      <c r="A121" s="121"/>
      <c r="B121" s="121"/>
      <c r="C121" s="124"/>
      <c r="D121" s="117"/>
      <c r="E121" s="118"/>
      <c r="F121" s="117"/>
      <c r="G121" s="119"/>
      <c r="H121" s="117"/>
      <c r="I121" s="119"/>
      <c r="J121" s="120">
        <f>SUM(Table356237[[#This Row],[231 Program]:[State Admin]])</f>
        <v>0</v>
      </c>
    </row>
    <row r="122" spans="1:10" ht="15">
      <c r="A122" s="121"/>
      <c r="B122" s="121"/>
      <c r="C122" s="124"/>
      <c r="D122" s="117"/>
      <c r="E122" s="118"/>
      <c r="F122" s="117"/>
      <c r="G122" s="119"/>
      <c r="H122" s="117"/>
      <c r="I122" s="119"/>
      <c r="J122" s="120">
        <f>SUM(Table356237[[#This Row],[231 Program]:[State Admin]])</f>
        <v>0</v>
      </c>
    </row>
    <row r="123" spans="1:10" ht="15">
      <c r="A123" s="121"/>
      <c r="B123" s="121"/>
      <c r="C123" s="124"/>
      <c r="D123" s="117"/>
      <c r="E123" s="118"/>
      <c r="F123" s="117"/>
      <c r="G123" s="119"/>
      <c r="H123" s="117"/>
      <c r="I123" s="119"/>
      <c r="J123" s="120">
        <f>SUM(Table356237[[#This Row],[231 Program]:[State Admin]])</f>
        <v>0</v>
      </c>
    </row>
    <row r="124" spans="1:10" ht="15">
      <c r="A124" s="121"/>
      <c r="B124" s="121"/>
      <c r="C124" s="124"/>
      <c r="D124" s="117"/>
      <c r="E124" s="118"/>
      <c r="F124" s="117"/>
      <c r="G124" s="119"/>
      <c r="H124" s="117"/>
      <c r="I124" s="119"/>
      <c r="J124" s="120">
        <f>SUM(Table356237[[#This Row],[231 Program]:[State Admin]])</f>
        <v>0</v>
      </c>
    </row>
    <row r="125" spans="1:10" ht="15">
      <c r="A125" s="121"/>
      <c r="B125" s="121"/>
      <c r="C125" s="124"/>
      <c r="D125" s="117"/>
      <c r="E125" s="118"/>
      <c r="F125" s="117"/>
      <c r="G125" s="119"/>
      <c r="H125" s="117"/>
      <c r="I125" s="119"/>
      <c r="J125" s="120">
        <f>SUM(Table356237[[#This Row],[231 Program]:[State Admin]])</f>
        <v>0</v>
      </c>
    </row>
    <row r="126" spans="1:10" ht="15">
      <c r="A126" s="121"/>
      <c r="B126" s="121"/>
      <c r="C126" s="124"/>
      <c r="D126" s="117"/>
      <c r="E126" s="118"/>
      <c r="F126" s="117"/>
      <c r="G126" s="119"/>
      <c r="H126" s="117"/>
      <c r="I126" s="119"/>
      <c r="J126" s="120">
        <f>SUM(Table356237[[#This Row],[231 Program]:[State Admin]])</f>
        <v>0</v>
      </c>
    </row>
    <row r="127" spans="1:10" ht="15">
      <c r="A127" s="121"/>
      <c r="B127" s="121"/>
      <c r="C127" s="124"/>
      <c r="D127" s="117"/>
      <c r="E127" s="118"/>
      <c r="F127" s="117"/>
      <c r="G127" s="119"/>
      <c r="H127" s="117"/>
      <c r="I127" s="119"/>
      <c r="J127" s="120">
        <f>SUM(Table356237[[#This Row],[231 Program]:[State Admin]])</f>
        <v>0</v>
      </c>
    </row>
    <row r="128" spans="1:10" ht="15">
      <c r="A128" s="121"/>
      <c r="B128" s="121"/>
      <c r="C128" s="124"/>
      <c r="D128" s="117"/>
      <c r="E128" s="118"/>
      <c r="F128" s="117"/>
      <c r="G128" s="119"/>
      <c r="H128" s="117"/>
      <c r="I128" s="119"/>
      <c r="J128" s="120">
        <f>SUM(Table356237[[#This Row],[231 Program]:[State Admin]])</f>
        <v>0</v>
      </c>
    </row>
    <row r="129" spans="1:10" ht="15">
      <c r="A129" s="121"/>
      <c r="B129" s="121"/>
      <c r="C129" s="124"/>
      <c r="D129" s="117"/>
      <c r="E129" s="118"/>
      <c r="F129" s="117"/>
      <c r="G129" s="119"/>
      <c r="H129" s="117"/>
      <c r="I129" s="119"/>
      <c r="J129" s="120">
        <f>SUM(Table356237[[#This Row],[231 Program]:[State Admin]])</f>
        <v>0</v>
      </c>
    </row>
    <row r="130" spans="1:10" ht="15">
      <c r="A130" s="90" t="s">
        <v>28</v>
      </c>
      <c r="B130" s="90"/>
      <c r="C130" s="111">
        <f>SUM(C117:C129)</f>
        <v>0</v>
      </c>
      <c r="D130" s="94">
        <f>SUM(D117:D129)</f>
        <v>0</v>
      </c>
      <c r="E130" s="94">
        <f aca="true" t="shared" si="6" ref="E130:I130">SUM(E117:E129)</f>
        <v>0</v>
      </c>
      <c r="F130" s="94">
        <f t="shared" si="6"/>
        <v>0</v>
      </c>
      <c r="G130" s="94">
        <f t="shared" si="6"/>
        <v>0</v>
      </c>
      <c r="H130" s="94">
        <f t="shared" si="6"/>
        <v>0</v>
      </c>
      <c r="I130" s="94">
        <f t="shared" si="6"/>
        <v>0</v>
      </c>
      <c r="J130" s="114">
        <f>SUM(J117:J129)</f>
        <v>0</v>
      </c>
    </row>
    <row r="131" spans="1:10" ht="32" customHeight="1">
      <c r="A131" s="172"/>
      <c r="B131" s="173"/>
      <c r="C131" s="171"/>
      <c r="D131" s="171"/>
      <c r="E131" s="171"/>
      <c r="F131" s="171"/>
      <c r="G131" s="171"/>
      <c r="H131" s="171"/>
      <c r="I131" s="171"/>
      <c r="J131" s="171"/>
    </row>
    <row r="132" spans="1:10" ht="15.5" thickBot="1">
      <c r="A132" s="155" t="s">
        <v>54</v>
      </c>
      <c r="B132" s="156"/>
      <c r="C132" s="156"/>
      <c r="D132" s="156"/>
      <c r="E132" s="156"/>
      <c r="F132" s="156"/>
      <c r="G132" s="156"/>
      <c r="H132" s="156"/>
      <c r="I132" s="156"/>
      <c r="J132" s="156"/>
    </row>
    <row r="133" spans="1:10" ht="16" thickBot="1" thickTop="1">
      <c r="A133" s="152" t="s">
        <v>56</v>
      </c>
      <c r="B133" s="153"/>
      <c r="C133" s="153"/>
      <c r="D133" s="154" t="s">
        <v>36</v>
      </c>
      <c r="E133" s="154"/>
      <c r="F133" s="154"/>
      <c r="G133" s="154"/>
      <c r="H133" s="154"/>
      <c r="I133" s="154"/>
      <c r="J133" s="154"/>
    </row>
    <row r="134" spans="1:10" ht="28.5" thickTop="1">
      <c r="A134" s="97" t="s">
        <v>49</v>
      </c>
      <c r="B134" s="97" t="s">
        <v>76</v>
      </c>
      <c r="C134" s="97" t="s">
        <v>60</v>
      </c>
      <c r="D134" s="101" t="s">
        <v>38</v>
      </c>
      <c r="E134" s="102" t="s">
        <v>39</v>
      </c>
      <c r="F134" s="101" t="s">
        <v>40</v>
      </c>
      <c r="G134" s="103" t="s">
        <v>41</v>
      </c>
      <c r="H134" s="101" t="s">
        <v>42</v>
      </c>
      <c r="I134" s="103" t="s">
        <v>43</v>
      </c>
      <c r="J134" s="104" t="s">
        <v>59</v>
      </c>
    </row>
    <row r="135" spans="1:10" ht="15">
      <c r="A135" s="115"/>
      <c r="B135" s="115"/>
      <c r="C135" s="116"/>
      <c r="D135" s="117"/>
      <c r="E135" s="118"/>
      <c r="F135" s="117"/>
      <c r="G135" s="119"/>
      <c r="H135" s="117"/>
      <c r="I135" s="119"/>
      <c r="J135" s="120">
        <f>SUM(Table3562378[[#This Row],[231 Program]:[State Admin]])</f>
        <v>0</v>
      </c>
    </row>
    <row r="136" spans="1:10" ht="15">
      <c r="A136" s="121"/>
      <c r="B136" s="121"/>
      <c r="C136" s="124"/>
      <c r="D136" s="117"/>
      <c r="E136" s="118"/>
      <c r="F136" s="117"/>
      <c r="G136" s="119"/>
      <c r="H136" s="117"/>
      <c r="I136" s="119"/>
      <c r="J136" s="120">
        <f>SUM(Table3562378[[#This Row],[231 Program]:[State Admin]])</f>
        <v>0</v>
      </c>
    </row>
    <row r="137" spans="1:10" ht="15">
      <c r="A137" s="121"/>
      <c r="B137" s="121"/>
      <c r="C137" s="124"/>
      <c r="D137" s="117"/>
      <c r="E137" s="118"/>
      <c r="F137" s="117"/>
      <c r="G137" s="119"/>
      <c r="H137" s="117"/>
      <c r="I137" s="119"/>
      <c r="J137" s="120">
        <f>SUM(Table3562378[[#This Row],[231 Program]:[State Admin]])</f>
        <v>0</v>
      </c>
    </row>
    <row r="138" spans="1:10" ht="15">
      <c r="A138" s="121"/>
      <c r="B138" s="121"/>
      <c r="C138" s="124"/>
      <c r="D138" s="117"/>
      <c r="E138" s="118"/>
      <c r="F138" s="117"/>
      <c r="G138" s="119"/>
      <c r="H138" s="117"/>
      <c r="I138" s="119"/>
      <c r="J138" s="120">
        <f>SUM(Table3562378[[#This Row],[231 Program]:[State Admin]])</f>
        <v>0</v>
      </c>
    </row>
    <row r="139" spans="1:10" ht="15">
      <c r="A139" s="121"/>
      <c r="B139" s="121"/>
      <c r="C139" s="124"/>
      <c r="D139" s="117"/>
      <c r="E139" s="118"/>
      <c r="F139" s="117"/>
      <c r="G139" s="119"/>
      <c r="H139" s="117"/>
      <c r="I139" s="119"/>
      <c r="J139" s="120">
        <f>SUM(Table3562378[[#This Row],[231 Program]:[State Admin]])</f>
        <v>0</v>
      </c>
    </row>
    <row r="140" spans="1:10" ht="15">
      <c r="A140" s="121"/>
      <c r="B140" s="121"/>
      <c r="C140" s="124"/>
      <c r="D140" s="117"/>
      <c r="E140" s="118"/>
      <c r="F140" s="117"/>
      <c r="G140" s="119"/>
      <c r="H140" s="117"/>
      <c r="I140" s="119"/>
      <c r="J140" s="120">
        <f>SUM(Table3562378[[#This Row],[231 Program]:[State Admin]])</f>
        <v>0</v>
      </c>
    </row>
    <row r="141" spans="1:10" ht="15">
      <c r="A141" s="121"/>
      <c r="B141" s="121"/>
      <c r="C141" s="124"/>
      <c r="D141" s="117"/>
      <c r="E141" s="118"/>
      <c r="F141" s="117"/>
      <c r="G141" s="119"/>
      <c r="H141" s="117"/>
      <c r="I141" s="119"/>
      <c r="J141" s="120">
        <f>SUM(Table3562378[[#This Row],[231 Program]:[State Admin]])</f>
        <v>0</v>
      </c>
    </row>
    <row r="142" spans="1:10" ht="15">
      <c r="A142" s="121"/>
      <c r="B142" s="121"/>
      <c r="C142" s="124"/>
      <c r="D142" s="117"/>
      <c r="E142" s="118"/>
      <c r="F142" s="117"/>
      <c r="G142" s="119"/>
      <c r="H142" s="117"/>
      <c r="I142" s="119"/>
      <c r="J142" s="120">
        <f>SUM(Table3562378[[#This Row],[231 Program]:[State Admin]])</f>
        <v>0</v>
      </c>
    </row>
    <row r="143" spans="1:10" ht="15">
      <c r="A143" s="121"/>
      <c r="B143" s="121"/>
      <c r="C143" s="124"/>
      <c r="D143" s="117"/>
      <c r="E143" s="118"/>
      <c r="F143" s="117"/>
      <c r="G143" s="119"/>
      <c r="H143" s="117"/>
      <c r="I143" s="119"/>
      <c r="J143" s="120">
        <f>SUM(Table3562378[[#This Row],[231 Program]:[State Admin]])</f>
        <v>0</v>
      </c>
    </row>
    <row r="144" spans="1:10" ht="15">
      <c r="A144" s="121"/>
      <c r="B144" s="121"/>
      <c r="C144" s="124"/>
      <c r="D144" s="117"/>
      <c r="E144" s="118"/>
      <c r="F144" s="117"/>
      <c r="G144" s="119"/>
      <c r="H144" s="117"/>
      <c r="I144" s="119"/>
      <c r="J144" s="120">
        <f>SUM(Table3562378[[#This Row],[231 Program]:[State Admin]])</f>
        <v>0</v>
      </c>
    </row>
    <row r="145" spans="1:10" ht="15">
      <c r="A145" s="121"/>
      <c r="B145" s="121"/>
      <c r="C145" s="124"/>
      <c r="D145" s="117"/>
      <c r="E145" s="118"/>
      <c r="F145" s="117"/>
      <c r="G145" s="119"/>
      <c r="H145" s="117"/>
      <c r="I145" s="119"/>
      <c r="J145" s="120">
        <f>SUM(Table3562378[[#This Row],[231 Program]:[State Admin]])</f>
        <v>0</v>
      </c>
    </row>
    <row r="146" spans="1:10" ht="15">
      <c r="A146" s="121"/>
      <c r="B146" s="121"/>
      <c r="C146" s="124"/>
      <c r="D146" s="117"/>
      <c r="E146" s="118"/>
      <c r="F146" s="117"/>
      <c r="G146" s="119"/>
      <c r="H146" s="117"/>
      <c r="I146" s="119"/>
      <c r="J146" s="120">
        <f>SUM(Table3562378[[#This Row],[231 Program]:[State Admin]])</f>
        <v>0</v>
      </c>
    </row>
    <row r="147" spans="1:10" ht="15">
      <c r="A147" s="121"/>
      <c r="B147" s="121"/>
      <c r="C147" s="124"/>
      <c r="D147" s="117"/>
      <c r="E147" s="118"/>
      <c r="F147" s="117"/>
      <c r="G147" s="119"/>
      <c r="H147" s="117"/>
      <c r="I147" s="119"/>
      <c r="J147" s="120">
        <f>SUM(Table3562378[[#This Row],[231 Program]:[State Admin]])</f>
        <v>0</v>
      </c>
    </row>
    <row r="148" spans="1:10" ht="15">
      <c r="A148" s="90" t="s">
        <v>28</v>
      </c>
      <c r="B148" s="90"/>
      <c r="C148" s="111">
        <f>SUM(C135:C147)</f>
        <v>0</v>
      </c>
      <c r="D148" s="94">
        <f>SUM(D135:D147)</f>
        <v>0</v>
      </c>
      <c r="E148" s="94">
        <f aca="true" t="shared" si="7" ref="E148:I148">SUM(E135:E147)</f>
        <v>0</v>
      </c>
      <c r="F148" s="94">
        <f t="shared" si="7"/>
        <v>0</v>
      </c>
      <c r="G148" s="94">
        <f t="shared" si="7"/>
        <v>0</v>
      </c>
      <c r="H148" s="94">
        <f t="shared" si="7"/>
        <v>0</v>
      </c>
      <c r="I148" s="94">
        <f t="shared" si="7"/>
        <v>0</v>
      </c>
      <c r="J148" s="114">
        <f>SUM(J135:J147)</f>
        <v>0</v>
      </c>
    </row>
    <row r="149" ht="19" customHeight="1"/>
    <row r="150" spans="1:10" ht="15.5" thickBot="1">
      <c r="A150" s="155" t="s">
        <v>67</v>
      </c>
      <c r="B150" s="156"/>
      <c r="C150" s="156"/>
      <c r="D150" s="156"/>
      <c r="E150" s="156"/>
      <c r="F150" s="156"/>
      <c r="G150" s="156"/>
      <c r="H150" s="156"/>
      <c r="I150" s="156"/>
      <c r="J150" s="156"/>
    </row>
    <row r="151" spans="1:10" ht="16" thickBot="1" thickTop="1">
      <c r="A151" s="152" t="s">
        <v>56</v>
      </c>
      <c r="B151" s="153"/>
      <c r="C151" s="153"/>
      <c r="D151" s="154" t="s">
        <v>36</v>
      </c>
      <c r="E151" s="154"/>
      <c r="F151" s="154"/>
      <c r="G151" s="154"/>
      <c r="H151" s="154"/>
      <c r="I151" s="154"/>
      <c r="J151" s="154"/>
    </row>
    <row r="152" spans="1:10" ht="28.5" thickTop="1">
      <c r="A152" s="97" t="s">
        <v>68</v>
      </c>
      <c r="B152" s="97" t="s">
        <v>57</v>
      </c>
      <c r="C152" s="97" t="s">
        <v>60</v>
      </c>
      <c r="D152" s="101" t="s">
        <v>38</v>
      </c>
      <c r="E152" s="102" t="s">
        <v>39</v>
      </c>
      <c r="F152" s="101" t="s">
        <v>40</v>
      </c>
      <c r="G152" s="103" t="s">
        <v>41</v>
      </c>
      <c r="H152" s="101" t="s">
        <v>42</v>
      </c>
      <c r="I152" s="103" t="s">
        <v>43</v>
      </c>
      <c r="J152" s="104" t="s">
        <v>59</v>
      </c>
    </row>
    <row r="153" spans="1:10" ht="15">
      <c r="A153" s="115"/>
      <c r="B153" s="115"/>
      <c r="C153" s="116"/>
      <c r="D153" s="117"/>
      <c r="E153" s="118"/>
      <c r="F153" s="117"/>
      <c r="G153" s="119"/>
      <c r="H153" s="117"/>
      <c r="I153" s="119"/>
      <c r="J153" s="120">
        <f>SUM(Table35623789[[#This Row],[231 Program]:[State Admin]])</f>
        <v>0</v>
      </c>
    </row>
    <row r="154" spans="1:10" ht="15">
      <c r="A154" s="121"/>
      <c r="B154" s="121"/>
      <c r="C154" s="124"/>
      <c r="D154" s="117"/>
      <c r="E154" s="118"/>
      <c r="F154" s="117"/>
      <c r="G154" s="119"/>
      <c r="H154" s="117"/>
      <c r="I154" s="119"/>
      <c r="J154" s="120">
        <f>SUM(Table35623789[[#This Row],[231 Program]:[State Admin]])</f>
        <v>0</v>
      </c>
    </row>
    <row r="155" spans="1:10" ht="15">
      <c r="A155" s="121"/>
      <c r="B155" s="121"/>
      <c r="C155" s="124"/>
      <c r="D155" s="117"/>
      <c r="E155" s="118"/>
      <c r="F155" s="117"/>
      <c r="G155" s="119"/>
      <c r="H155" s="117"/>
      <c r="I155" s="119"/>
      <c r="J155" s="120">
        <f>SUM(Table35623789[[#This Row],[231 Program]:[State Admin]])</f>
        <v>0</v>
      </c>
    </row>
    <row r="156" spans="1:10" ht="15">
      <c r="A156" s="121"/>
      <c r="B156" s="121"/>
      <c r="C156" s="124"/>
      <c r="D156" s="117"/>
      <c r="E156" s="118"/>
      <c r="F156" s="117"/>
      <c r="G156" s="119"/>
      <c r="H156" s="117"/>
      <c r="I156" s="119"/>
      <c r="J156" s="120">
        <f>SUM(Table35623789[[#This Row],[231 Program]:[State Admin]])</f>
        <v>0</v>
      </c>
    </row>
    <row r="157" spans="1:10" ht="15">
      <c r="A157" s="121"/>
      <c r="B157" s="121"/>
      <c r="C157" s="124"/>
      <c r="D157" s="117"/>
      <c r="E157" s="118"/>
      <c r="F157" s="117"/>
      <c r="G157" s="119"/>
      <c r="H157" s="117"/>
      <c r="I157" s="119"/>
      <c r="J157" s="120">
        <f>SUM(Table35623789[[#This Row],[231 Program]:[State Admin]])</f>
        <v>0</v>
      </c>
    </row>
    <row r="158" spans="1:10" ht="15">
      <c r="A158" s="121"/>
      <c r="B158" s="121"/>
      <c r="C158" s="124"/>
      <c r="D158" s="117"/>
      <c r="E158" s="118"/>
      <c r="F158" s="117"/>
      <c r="G158" s="119"/>
      <c r="H158" s="117"/>
      <c r="I158" s="119"/>
      <c r="J158" s="120">
        <f>SUM(Table35623789[[#This Row],[231 Program]:[State Admin]])</f>
        <v>0</v>
      </c>
    </row>
    <row r="159" spans="1:10" ht="15">
      <c r="A159" s="121"/>
      <c r="B159" s="121"/>
      <c r="C159" s="124"/>
      <c r="D159" s="117"/>
      <c r="E159" s="118"/>
      <c r="F159" s="117"/>
      <c r="G159" s="119"/>
      <c r="H159" s="117"/>
      <c r="I159" s="119"/>
      <c r="J159" s="120">
        <f>SUM(Table35623789[[#This Row],[231 Program]:[State Admin]])</f>
        <v>0</v>
      </c>
    </row>
    <row r="160" spans="1:10" ht="15">
      <c r="A160" s="121"/>
      <c r="B160" s="121"/>
      <c r="C160" s="124"/>
      <c r="D160" s="117"/>
      <c r="E160" s="118"/>
      <c r="F160" s="117"/>
      <c r="G160" s="119"/>
      <c r="H160" s="117"/>
      <c r="I160" s="119"/>
      <c r="J160" s="120">
        <f>SUM(Table35623789[[#This Row],[231 Program]:[State Admin]])</f>
        <v>0</v>
      </c>
    </row>
    <row r="161" spans="1:10" ht="15">
      <c r="A161" s="121"/>
      <c r="B161" s="121"/>
      <c r="C161" s="124"/>
      <c r="D161" s="117"/>
      <c r="E161" s="118"/>
      <c r="F161" s="117"/>
      <c r="G161" s="119"/>
      <c r="H161" s="117"/>
      <c r="I161" s="119"/>
      <c r="J161" s="120">
        <f>SUM(Table35623789[[#This Row],[231 Program]:[State Admin]])</f>
        <v>0</v>
      </c>
    </row>
    <row r="162" spans="1:10" ht="15">
      <c r="A162" s="121"/>
      <c r="B162" s="121"/>
      <c r="C162" s="124"/>
      <c r="D162" s="117"/>
      <c r="E162" s="118"/>
      <c r="F162" s="117"/>
      <c r="G162" s="119"/>
      <c r="H162" s="117"/>
      <c r="I162" s="119"/>
      <c r="J162" s="120">
        <f>SUM(Table35623789[[#This Row],[231 Program]:[State Admin]])</f>
        <v>0</v>
      </c>
    </row>
    <row r="163" spans="1:10" ht="15">
      <c r="A163" s="121"/>
      <c r="B163" s="121"/>
      <c r="C163" s="124"/>
      <c r="D163" s="117"/>
      <c r="E163" s="118"/>
      <c r="F163" s="117"/>
      <c r="G163" s="119"/>
      <c r="H163" s="117"/>
      <c r="I163" s="119"/>
      <c r="J163" s="120">
        <f>SUM(Table35623789[[#This Row],[231 Program]:[State Admin]])</f>
        <v>0</v>
      </c>
    </row>
    <row r="164" spans="1:10" ht="15">
      <c r="A164" s="121"/>
      <c r="B164" s="121"/>
      <c r="C164" s="124"/>
      <c r="D164" s="117"/>
      <c r="E164" s="118"/>
      <c r="F164" s="117"/>
      <c r="G164" s="119"/>
      <c r="H164" s="117"/>
      <c r="I164" s="119"/>
      <c r="J164" s="120">
        <f>SUM(Table35623789[[#This Row],[231 Program]:[State Admin]])</f>
        <v>0</v>
      </c>
    </row>
    <row r="165" spans="1:10" ht="15">
      <c r="A165" s="121"/>
      <c r="B165" s="121"/>
      <c r="C165" s="124"/>
      <c r="D165" s="117"/>
      <c r="E165" s="118"/>
      <c r="F165" s="117"/>
      <c r="G165" s="119"/>
      <c r="H165" s="117"/>
      <c r="I165" s="119"/>
      <c r="J165" s="120">
        <f>SUM(Table35623789[[#This Row],[231 Program]:[State Admin]])</f>
        <v>0</v>
      </c>
    </row>
    <row r="166" spans="1:10" ht="15">
      <c r="A166" s="90" t="s">
        <v>28</v>
      </c>
      <c r="B166" s="90"/>
      <c r="C166" s="111">
        <f>SUM(C153:C165)</f>
        <v>0</v>
      </c>
      <c r="D166" s="94">
        <f>SUM(D153:D165)</f>
        <v>0</v>
      </c>
      <c r="E166" s="94">
        <f aca="true" t="shared" si="8" ref="E166:I166">SUM(E153:E165)</f>
        <v>0</v>
      </c>
      <c r="F166" s="94">
        <f t="shared" si="8"/>
        <v>0</v>
      </c>
      <c r="G166" s="94">
        <f t="shared" si="8"/>
        <v>0</v>
      </c>
      <c r="H166" s="94">
        <f t="shared" si="8"/>
        <v>0</v>
      </c>
      <c r="I166" s="94">
        <f t="shared" si="8"/>
        <v>0</v>
      </c>
      <c r="J166" s="114">
        <f>SUM(J153:J165)</f>
        <v>0</v>
      </c>
    </row>
  </sheetData>
  <mergeCells count="29">
    <mergeCell ref="D97:J97"/>
    <mergeCell ref="A97:C97"/>
    <mergeCell ref="A1:L1"/>
    <mergeCell ref="A2:J2"/>
    <mergeCell ref="A6:E6"/>
    <mergeCell ref="F6:L6"/>
    <mergeCell ref="B3:H3"/>
    <mergeCell ref="A5:L5"/>
    <mergeCell ref="D43:J43"/>
    <mergeCell ref="A43:C43"/>
    <mergeCell ref="A78:J78"/>
    <mergeCell ref="A79:C79"/>
    <mergeCell ref="D79:J79"/>
    <mergeCell ref="A151:C151"/>
    <mergeCell ref="D151:J151"/>
    <mergeCell ref="F24:L24"/>
    <mergeCell ref="A23:L23"/>
    <mergeCell ref="A24:E24"/>
    <mergeCell ref="A41:J41"/>
    <mergeCell ref="A150:J150"/>
    <mergeCell ref="A133:C133"/>
    <mergeCell ref="D133:J133"/>
    <mergeCell ref="A132:J132"/>
    <mergeCell ref="D115:J115"/>
    <mergeCell ref="A114:J114"/>
    <mergeCell ref="A96:J96"/>
    <mergeCell ref="A60:J60"/>
    <mergeCell ref="A61:C61"/>
    <mergeCell ref="D61:J61"/>
  </mergeCells>
  <conditionalFormatting sqref="L21">
    <cfRule type="cellIs" priority="9" dxfId="0" operator="equal">
      <formula>$E$21</formula>
    </cfRule>
  </conditionalFormatting>
  <conditionalFormatting sqref="L39">
    <cfRule type="cellIs" priority="8" dxfId="0" operator="equal">
      <formula>$E$39</formula>
    </cfRule>
  </conditionalFormatting>
  <conditionalFormatting sqref="J58">
    <cfRule type="cellIs" priority="7" dxfId="0" operator="equal">
      <formula>$C$58</formula>
    </cfRule>
  </conditionalFormatting>
  <conditionalFormatting sqref="J76">
    <cfRule type="cellIs" priority="6" dxfId="0" operator="equal">
      <formula>$C$76</formula>
    </cfRule>
  </conditionalFormatting>
  <conditionalFormatting sqref="J112">
    <cfRule type="cellIs" priority="5" dxfId="0" operator="equal">
      <formula>$C$112</formula>
    </cfRule>
  </conditionalFormatting>
  <conditionalFormatting sqref="J130">
    <cfRule type="cellIs" priority="4" dxfId="0" operator="equal">
      <formula>$C$130</formula>
    </cfRule>
  </conditionalFormatting>
  <conditionalFormatting sqref="J148">
    <cfRule type="cellIs" priority="3" dxfId="0" operator="equal">
      <formula>$C$148</formula>
    </cfRule>
  </conditionalFormatting>
  <conditionalFormatting sqref="J166">
    <cfRule type="cellIs" priority="2" dxfId="0" operator="equal">
      <formula>$C$148</formula>
    </cfRule>
  </conditionalFormatting>
  <conditionalFormatting sqref="J94">
    <cfRule type="cellIs" priority="1" dxfId="0" operator="equal">
      <formula>$C$76</formula>
    </cfRule>
  </conditionalFormatting>
  <printOptions/>
  <pageMargins left="0.7" right="0.7" top="0.75" bottom="0.75" header="0.3" footer="0.3"/>
  <pageSetup horizontalDpi="600" verticalDpi="600" orientation="portrait" r:id="rId11"/>
  <ignoredErrors>
    <ignoredError sqref="J94"/>
  </ignoredErrors>
  <drawing r:id="rId10"/>
  <tableParts>
    <tablePart r:id="rId7"/>
    <tablePart r:id="rId5"/>
    <tablePart r:id="rId9"/>
    <tablePart r:id="rId4"/>
    <tablePart r:id="rId1"/>
    <tablePart r:id="rId2"/>
    <tablePart r:id="rId3"/>
    <tablePart r:id="rId6"/>
    <tablePart r:id="rId8"/>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Ellis, Rebecca</dc:creator>
  <cp:keywords/>
  <dc:description/>
  <cp:lastModifiedBy>Ellis, Rebecca</cp:lastModifiedBy>
  <cp:lastPrinted>2019-12-19T19:08:36Z</cp:lastPrinted>
  <dcterms:created xsi:type="dcterms:W3CDTF">2019-10-04T13:36:08Z</dcterms:created>
  <dcterms:modified xsi:type="dcterms:W3CDTF">2020-02-14T11:17:11Z</dcterms:modified>
  <cp:category/>
  <cp:version/>
  <cp:contentType/>
  <cp:contentStatus/>
</cp:coreProperties>
</file>